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60" windowHeight="11190"/>
  </bookViews>
  <sheets>
    <sheet name="Page d'accueil" sheetId="1" r:id="rId1"/>
    <sheet name="Critères" sheetId="2" r:id="rId2"/>
    <sheet name="Résultats" sheetId="3" state="hidden" r:id="rId3"/>
    <sheet name="Graphique" sheetId="5" r:id="rId4"/>
    <sheet name="Utilitaire" sheetId="4" state="hidden" r:id="rId5"/>
  </sheets>
  <externalReferences>
    <externalReference r:id="rId6"/>
  </externalReferences>
  <calcPr calcId="152511"/>
</workbook>
</file>

<file path=xl/calcChain.xml><?xml version="1.0" encoding="utf-8"?>
<calcChain xmlns="http://schemas.openxmlformats.org/spreadsheetml/2006/main">
  <c r="H106" i="2" l="1"/>
  <c r="H102" i="2"/>
  <c r="E106" i="2"/>
  <c r="F106" i="2" l="1"/>
  <c r="H97" i="2" l="1"/>
  <c r="H88" i="2"/>
  <c r="H74" i="2"/>
  <c r="H70" i="2"/>
  <c r="H61" i="2"/>
  <c r="H57" i="2"/>
  <c r="H49" i="2"/>
  <c r="H42" i="2"/>
  <c r="H23" i="2"/>
  <c r="H12" i="2"/>
  <c r="H13" i="2" l="1"/>
  <c r="H105" i="2" l="1"/>
  <c r="H104" i="2"/>
  <c r="H103" i="2"/>
  <c r="H101" i="2"/>
  <c r="H100" i="2"/>
  <c r="H99" i="2"/>
  <c r="H98" i="2"/>
  <c r="H96" i="2"/>
  <c r="H95" i="2"/>
  <c r="H94" i="2"/>
  <c r="H93" i="2"/>
  <c r="H92" i="2"/>
  <c r="H91" i="2"/>
  <c r="H90" i="2"/>
  <c r="H89" i="2"/>
  <c r="H87" i="2"/>
  <c r="H86" i="2"/>
  <c r="H85" i="2"/>
  <c r="H84" i="2"/>
  <c r="H83" i="2"/>
  <c r="H82" i="2"/>
  <c r="H81" i="2"/>
  <c r="H80" i="2"/>
  <c r="H79" i="2"/>
  <c r="H78" i="2"/>
  <c r="H77" i="2"/>
  <c r="H76" i="2"/>
  <c r="H75" i="2"/>
  <c r="H73" i="2"/>
  <c r="H72" i="2"/>
  <c r="H71" i="2"/>
  <c r="H69" i="2"/>
  <c r="H68" i="2"/>
  <c r="H67" i="2"/>
  <c r="H66" i="2"/>
  <c r="H65" i="2"/>
  <c r="H64" i="2"/>
  <c r="H63" i="2"/>
  <c r="H62" i="2"/>
  <c r="H60" i="2"/>
  <c r="H59" i="2"/>
  <c r="H58" i="2"/>
  <c r="H56" i="2"/>
  <c r="H51" i="2"/>
  <c r="H52" i="2"/>
  <c r="H53" i="2"/>
  <c r="H54" i="2"/>
  <c r="H55" i="2"/>
  <c r="H50" i="2"/>
  <c r="H48" i="2"/>
  <c r="H47" i="2"/>
  <c r="H46" i="2"/>
  <c r="H45" i="2"/>
  <c r="H44" i="2"/>
  <c r="H43" i="2"/>
  <c r="H25" i="2"/>
  <c r="H26" i="2"/>
  <c r="H27" i="2"/>
  <c r="H28" i="2"/>
  <c r="H29" i="2"/>
  <c r="H30" i="2"/>
  <c r="H31" i="2"/>
  <c r="H32" i="2"/>
  <c r="H33" i="2"/>
  <c r="H34" i="2"/>
  <c r="H35" i="2"/>
  <c r="H36" i="2"/>
  <c r="H37" i="2"/>
  <c r="H38" i="2"/>
  <c r="H39" i="2"/>
  <c r="H40" i="2"/>
  <c r="H41" i="2"/>
  <c r="H24" i="2"/>
  <c r="H14" i="2"/>
  <c r="H15" i="2"/>
  <c r="H16" i="2"/>
  <c r="H17" i="2"/>
  <c r="H18" i="2"/>
  <c r="H19" i="2"/>
  <c r="H20" i="2"/>
  <c r="H21" i="2"/>
  <c r="E102" i="2" l="1"/>
  <c r="F13" i="2"/>
  <c r="A4" i="2"/>
  <c r="F48" i="2"/>
  <c r="F47" i="2"/>
  <c r="F46" i="2"/>
  <c r="F24" i="2" l="1"/>
  <c r="F41" i="2"/>
  <c r="F40" i="2"/>
  <c r="F39" i="2"/>
  <c r="F38" i="2"/>
  <c r="F37" i="2"/>
  <c r="F36" i="2"/>
  <c r="F35" i="2"/>
  <c r="F34" i="2"/>
  <c r="F33" i="2"/>
  <c r="F32" i="2"/>
  <c r="F31" i="2"/>
  <c r="F30" i="2"/>
  <c r="F29" i="2"/>
  <c r="F28" i="2"/>
  <c r="F27" i="2"/>
  <c r="F26" i="2"/>
  <c r="F25" i="2"/>
  <c r="F21" i="2"/>
  <c r="F20" i="2"/>
  <c r="F19" i="2"/>
  <c r="F18" i="2"/>
  <c r="F17" i="2"/>
  <c r="F16" i="2"/>
  <c r="F15" i="2"/>
  <c r="F14" i="2"/>
  <c r="F105" i="2"/>
  <c r="F104" i="2"/>
  <c r="F103" i="2"/>
  <c r="F101" i="2"/>
  <c r="F100" i="2"/>
  <c r="F99" i="2"/>
  <c r="F98" i="2"/>
  <c r="F96" i="2"/>
  <c r="F95" i="2"/>
  <c r="F94" i="2"/>
  <c r="F93" i="2"/>
  <c r="F92" i="2"/>
  <c r="F91" i="2"/>
  <c r="F90" i="2"/>
  <c r="F89" i="2"/>
  <c r="F87" i="2"/>
  <c r="F86" i="2"/>
  <c r="F85" i="2"/>
  <c r="F84" i="2"/>
  <c r="F83" i="2"/>
  <c r="F82" i="2"/>
  <c r="F81" i="2"/>
  <c r="F80" i="2"/>
  <c r="F79" i="2"/>
  <c r="F78" i="2"/>
  <c r="F77" i="2"/>
  <c r="F76" i="2"/>
  <c r="F75" i="2"/>
  <c r="F73" i="2"/>
  <c r="F72" i="2"/>
  <c r="F71" i="2"/>
  <c r="F69" i="2"/>
  <c r="F68" i="2"/>
  <c r="F67" i="2"/>
  <c r="F66" i="2"/>
  <c r="F65" i="2"/>
  <c r="F64" i="2"/>
  <c r="F63" i="2"/>
  <c r="F62" i="2"/>
  <c r="F60" i="2"/>
  <c r="F59" i="2"/>
  <c r="F58" i="2"/>
  <c r="F56" i="2"/>
  <c r="F55" i="2"/>
  <c r="F54" i="2"/>
  <c r="F53" i="2"/>
  <c r="F52" i="2"/>
  <c r="F51" i="2"/>
  <c r="F50" i="2"/>
  <c r="F45" i="2"/>
  <c r="F44" i="2"/>
  <c r="F43" i="2"/>
  <c r="E105" i="2"/>
  <c r="E104" i="2"/>
  <c r="E103" i="2"/>
  <c r="E101" i="2"/>
  <c r="E100" i="2"/>
  <c r="E99" i="2"/>
  <c r="E98" i="2"/>
  <c r="E96" i="2"/>
  <c r="E95" i="2"/>
  <c r="E94" i="2"/>
  <c r="E93" i="2"/>
  <c r="E92" i="2"/>
  <c r="E91" i="2"/>
  <c r="E90" i="2"/>
  <c r="E89" i="2"/>
  <c r="E87" i="2"/>
  <c r="E86" i="2"/>
  <c r="E85" i="2"/>
  <c r="E84" i="2"/>
  <c r="E83" i="2"/>
  <c r="E82" i="2"/>
  <c r="E81" i="2"/>
  <c r="E80" i="2"/>
  <c r="E79" i="2"/>
  <c r="E78" i="2"/>
  <c r="E77" i="2"/>
  <c r="E76" i="2"/>
  <c r="E75" i="2"/>
  <c r="E73" i="2"/>
  <c r="E72" i="2"/>
  <c r="E71" i="2"/>
  <c r="E63" i="2"/>
  <c r="E64" i="2"/>
  <c r="E65" i="2"/>
  <c r="E66" i="2"/>
  <c r="E67" i="2"/>
  <c r="E68" i="2"/>
  <c r="E69" i="2"/>
  <c r="E62" i="2"/>
  <c r="E59" i="2"/>
  <c r="E60" i="2"/>
  <c r="E58" i="2"/>
  <c r="E51" i="2"/>
  <c r="E52" i="2"/>
  <c r="E53" i="2"/>
  <c r="E54" i="2"/>
  <c r="E55" i="2"/>
  <c r="E56" i="2"/>
  <c r="E50" i="2"/>
  <c r="E44" i="2"/>
  <c r="E45" i="2"/>
  <c r="E46" i="2"/>
  <c r="E47" i="2"/>
  <c r="E48" i="2"/>
  <c r="E43" i="2"/>
  <c r="E25" i="2"/>
  <c r="E26" i="2"/>
  <c r="E27" i="2"/>
  <c r="E28" i="2"/>
  <c r="E29" i="2"/>
  <c r="E30" i="2"/>
  <c r="E31" i="2"/>
  <c r="E32" i="2"/>
  <c r="E33" i="2"/>
  <c r="E34" i="2"/>
  <c r="E35" i="2"/>
  <c r="E36" i="2"/>
  <c r="E37" i="2"/>
  <c r="E38" i="2"/>
  <c r="E39" i="2"/>
  <c r="E40" i="2"/>
  <c r="E41" i="2"/>
  <c r="E24" i="2"/>
  <c r="E21" i="2"/>
  <c r="E49" i="2" l="1"/>
  <c r="B20" i="3" s="1"/>
  <c r="E70" i="2"/>
  <c r="E22" i="2"/>
  <c r="D22" i="2" s="1"/>
  <c r="F22" i="2" s="1"/>
  <c r="D49" i="2"/>
  <c r="F49" i="2" s="1"/>
  <c r="E42" i="2"/>
  <c r="E74" i="2"/>
  <c r="B24" i="3" s="1"/>
  <c r="E97" i="2"/>
  <c r="B26" i="3" s="1"/>
  <c r="E57" i="2"/>
  <c r="E61" i="2"/>
  <c r="B22" i="3" s="1"/>
  <c r="E88" i="2"/>
  <c r="B25" i="3" s="1"/>
  <c r="D61" i="2"/>
  <c r="F61" i="2" s="1"/>
  <c r="B23" i="3"/>
  <c r="D70" i="2"/>
  <c r="F70" i="2" s="1"/>
  <c r="E14" i="2"/>
  <c r="E15" i="2"/>
  <c r="E16" i="2"/>
  <c r="E17" i="2"/>
  <c r="E18" i="2"/>
  <c r="E19" i="2"/>
  <c r="E20" i="2"/>
  <c r="E13" i="2"/>
  <c r="B18" i="3" l="1"/>
  <c r="D88" i="2"/>
  <c r="F88" i="2" s="1"/>
  <c r="D74" i="2"/>
  <c r="F74" i="2" s="1"/>
  <c r="D42" i="2"/>
  <c r="F42" i="2" s="1"/>
  <c r="B19" i="3"/>
  <c r="D57" i="2"/>
  <c r="F57" i="2" s="1"/>
  <c r="B21" i="3"/>
  <c r="E11" i="2"/>
  <c r="B17" i="3" s="1"/>
  <c r="D97" i="2"/>
  <c r="F97" i="2" s="1"/>
  <c r="D11" i="2" l="1"/>
  <c r="F11" i="2" s="1"/>
  <c r="B27" i="3"/>
  <c r="D102" i="2"/>
  <c r="B6" i="3" l="1"/>
  <c r="B2" i="3"/>
  <c r="B11" i="3"/>
  <c r="B12" i="3"/>
  <c r="B5" i="3"/>
  <c r="B14" i="3"/>
  <c r="B10" i="3"/>
  <c r="B3" i="3"/>
  <c r="B4" i="3"/>
  <c r="B13" i="3"/>
  <c r="B9" i="3"/>
  <c r="F102" i="2"/>
</calcChain>
</file>

<file path=xl/sharedStrings.xml><?xml version="1.0" encoding="utf-8"?>
<sst xmlns="http://schemas.openxmlformats.org/spreadsheetml/2006/main" count="432" uniqueCount="311">
  <si>
    <t>Nom et Prénom</t>
  </si>
  <si>
    <t xml:space="preserve">Email : </t>
  </si>
  <si>
    <t>@</t>
  </si>
  <si>
    <t>Téléphone :</t>
  </si>
  <si>
    <t>Tél</t>
  </si>
  <si>
    <t>Méthode d'utilisation PDCA</t>
  </si>
  <si>
    <t>P pour Préparer</t>
  </si>
  <si>
    <t>Onglet {Page d'accueil}</t>
  </si>
  <si>
    <t>D pour Diagnostiquer</t>
  </si>
  <si>
    <t>Onglet {Critères}</t>
  </si>
  <si>
    <t>C pour Considérer</t>
  </si>
  <si>
    <t>A pour Améliorer</t>
  </si>
  <si>
    <t>Onglets {Graphes}</t>
  </si>
  <si>
    <t>Comment Procéder ?</t>
  </si>
  <si>
    <t>Echelles d'évaluation utilisées</t>
  </si>
  <si>
    <t>Choix de conformité</t>
  </si>
  <si>
    <t>Taux</t>
  </si>
  <si>
    <t>Non Applicable</t>
  </si>
  <si>
    <t>Conforme</t>
  </si>
  <si>
    <t>Taux min</t>
  </si>
  <si>
    <t>Taux max</t>
  </si>
  <si>
    <t>Insuffisant</t>
  </si>
  <si>
    <t>Informel</t>
  </si>
  <si>
    <t>Convaincant</t>
  </si>
  <si>
    <r>
      <t>Onglet {</t>
    </r>
    <r>
      <rPr>
        <i/>
        <sz val="8"/>
        <rFont val="Arial"/>
        <family val="2"/>
      </rPr>
      <t xml:space="preserve">Graphes} </t>
    </r>
  </si>
  <si>
    <r>
      <t xml:space="preserve">Choix de </t>
    </r>
    <r>
      <rPr>
        <b/>
        <sz val="8"/>
        <color rgb="FFFFFFFF"/>
        <rFont val="Arial"/>
        <family val="2"/>
      </rPr>
      <t>conformité</t>
    </r>
  </si>
  <si>
    <r>
      <t xml:space="preserve">Commentaire concernant </t>
    </r>
    <r>
      <rPr>
        <b/>
        <sz val="8"/>
        <color rgb="FFFFFFFF"/>
        <rFont val="Arial"/>
        <family val="2"/>
      </rPr>
      <t>l'action</t>
    </r>
    <r>
      <rPr>
        <sz val="8"/>
        <color rgb="FFFFFFFF"/>
        <rFont val="Arial"/>
        <family val="2"/>
      </rPr>
      <t xml:space="preserve"> une fois qu'elle sera évaluée</t>
    </r>
  </si>
  <si>
    <r>
      <t xml:space="preserve">Niveaux de </t>
    </r>
    <r>
      <rPr>
        <b/>
        <sz val="8"/>
        <color rgb="FFFFFFFF"/>
        <rFont val="Arial"/>
        <family val="2"/>
      </rPr>
      <t>maturité</t>
    </r>
  </si>
  <si>
    <t>Outil d'auto-diagnostic de conformité au Règlement Général Européen de Protection des Données (RGPD)</t>
  </si>
  <si>
    <t>Nom de l'évaluateur :</t>
  </si>
  <si>
    <t>Règlement (UE) 2016/679 du Parlement européen et du Conseil du 27 avril 2016 relatif à la protection des personnes physiques à l'égard du traitement des données à caractère personnel et à la libre circulation des ces données.</t>
  </si>
  <si>
    <t>Nom et prénom</t>
  </si>
  <si>
    <t>Date :</t>
  </si>
  <si>
    <t>Légende de la grille des critères</t>
  </si>
  <si>
    <t>Grille des critères</t>
  </si>
  <si>
    <t>Règlement Général de Protection des Données du 27/04/2016</t>
  </si>
  <si>
    <t>5.1 a)</t>
  </si>
  <si>
    <t>Le traitement ultérieur à des fins archivistiques dans l'intérêt public, à des fins de recherche scientifique ou historique ou à des fins statistiques n'est pas considéré, conformément à l'article 89, paragraphe 1, comme incompatible avec les finalités initiales (limitation des finalités);</t>
  </si>
  <si>
    <t>5.1 b)</t>
  </si>
  <si>
    <t>Les données à caractère personnelle (DCP) sont traitées de manière licite, loyale et transparente au regard de la personne concernée (licéité, loyauté, transparence)</t>
  </si>
  <si>
    <t>5.1 c)</t>
  </si>
  <si>
    <t>5.1 d)</t>
  </si>
  <si>
    <t>5.1 e)</t>
  </si>
  <si>
    <t>7.1</t>
  </si>
  <si>
    <t>7.2</t>
  </si>
  <si>
    <t>7.3</t>
  </si>
  <si>
    <t>7.4</t>
  </si>
  <si>
    <t xml:space="preserve"> Si le consentement de la personne concernée est donné dans le cadre d'une déclaration écrite qui concerne également d'autres questions, la demande de consentement est présentée sous une forme qui la distingue clairement de ces autres questions, sous une forme compréhensible et aisément accessible, et formulée en des termes clairs et simples. </t>
  </si>
  <si>
    <t>6.1 a)</t>
  </si>
  <si>
    <t>6.1 b)</t>
  </si>
  <si>
    <t xml:space="preserve">  
Les DCP sont collectées pour des finalités déterminées, explicites et légitimes, et ne sont pas traitées ultérieurement d'une manière incompatible avec ces finalités.</t>
  </si>
  <si>
    <t>Le traitement est licite s'il fait l'objet d'un consentement ou s'il correspond à un intérêt légitime ou à une obligation légale</t>
  </si>
  <si>
    <r>
      <t xml:space="preserve">Les personnes concernées ont donné leur consentement au traitement de leur DCP pour une ou plusieurs finalités données </t>
    </r>
    <r>
      <rPr>
        <b/>
        <u/>
        <sz val="8"/>
        <color rgb="FF000000"/>
        <rFont val="Arial"/>
        <family val="2"/>
      </rPr>
      <t>OU (Voir §6.1b)</t>
    </r>
  </si>
  <si>
    <t>Les personnes concernées sont parties d'un contrat pour lequel le traitement des données est nécessaire.</t>
  </si>
  <si>
    <r>
      <rPr>
        <b/>
        <sz val="8"/>
        <color rgb="FF000000"/>
        <rFont val="Arial"/>
        <family val="2"/>
      </rPr>
      <t>Gérer la durée de conservation:</t>
    </r>
    <r>
      <rPr>
        <sz val="8"/>
        <color rgb="FF000000"/>
        <rFont val="Arial"/>
        <family val="2"/>
      </rPr>
      <t xml:space="preserve">
Les DCP sont  conservées sous une forme permettant l'identification des personnes concernées pendant une durée n'excédant pas celle nécessaire au regard des finalités pour lesquelles elles sont traitées.</t>
    </r>
  </si>
  <si>
    <r>
      <rPr>
        <b/>
        <sz val="8"/>
        <color rgb="FF000000"/>
        <rFont val="Arial"/>
        <family val="2"/>
      </rPr>
      <t>Assurer la sécurité appropriée:</t>
    </r>
    <r>
      <rPr>
        <sz val="8"/>
        <color rgb="FF000000"/>
        <rFont val="Arial"/>
        <family val="2"/>
      </rPr>
      <t xml:space="preserve"> 
Les DCP sont traitées de façon  à garantir leur sécurité de façon appropriée (y compris la protection contre le traitement non autorisé ou illicite, contre la perte, la destruction ou les dégats d'origine accidentelle, à l'aide de mesures techniques ou organisationnelles appropriées (intégrité, confidentialité).</t>
    </r>
  </si>
  <si>
    <t>Le traitement répond à une obligation légale ou réglementaire.</t>
  </si>
  <si>
    <t>Ex: pharmacovigilance, transparence des liens</t>
  </si>
  <si>
    <t>6.1 c)
Considérants 41 &amp; 45</t>
  </si>
  <si>
    <t>Le traitement est nécessaire à la sauvegarde des intérêts vitaux des personnes concernées ou d'une autre personne.</t>
  </si>
  <si>
    <t xml:space="preserve">6.1 d)
Considérant 46
</t>
  </si>
  <si>
    <t>Ex: traitement nécessaire à des urgences sanitaires ou humanitaires</t>
  </si>
  <si>
    <t xml:space="preserve">6.1 e)
Considérant 45 </t>
  </si>
  <si>
    <t>Le traitement est effectué à des fins légitimes</t>
  </si>
  <si>
    <t>Ex: traitement à des fins de marketing direct ou de prévention des fraudes, transmission de DCP au sein d'un groupe d'entreprise</t>
  </si>
  <si>
    <t>Indications</t>
  </si>
  <si>
    <t>Evaluation</t>
  </si>
  <si>
    <t>La personne concernée a le droit de retirer son consentement à tout moment. Le retrait du consentement ne compromet pas la licéité du traitement fondé sur le consentement effectué avant ce retrait</t>
  </si>
  <si>
    <r>
      <rPr>
        <b/>
        <sz val="8"/>
        <color rgb="FF000000"/>
        <rFont val="Arial"/>
        <family val="2"/>
      </rPr>
      <t>Droit de retrait</t>
    </r>
    <r>
      <rPr>
        <sz val="8"/>
        <color rgb="FF000000"/>
        <rFont val="Arial"/>
        <family val="2"/>
      </rPr>
      <t>: la personne concernée est informée avant de donner son consentement qu'il est aussi simple de retirer que de donner son consentement.</t>
    </r>
  </si>
  <si>
    <t>Les DCP sont adéquates, pertinentes et limitées à ce qui est nécessaire par rapport aux finalités pour lesquelles elles sont traitées (minimisation des données)</t>
  </si>
  <si>
    <t>Les DCP sont exactes et, si nécessaire, tenues à jour; toutes les mesures raisonnables sont prises pour que les données à caractère personnel qui sont inexactes, par rapport aux finalités pour lesquelles elles sont traitées, soient effacées ou rectifiées sans tarder (exactitude).</t>
  </si>
  <si>
    <t>6.1 f)
Considérants 47, 48, 49, 50</t>
  </si>
  <si>
    <t>6.4</t>
  </si>
  <si>
    <t>En cas de nouvelle finalité de traitement: la finalité initiale pour laquelle les données ont été collectées initialement permet cette nouvelle finalité.</t>
  </si>
  <si>
    <t>Exemples de supports possibles pour le consentement: sms, email, site internet, formulaire etc…</t>
  </si>
  <si>
    <t>Considérant 42</t>
  </si>
  <si>
    <t xml:space="preserve">Les règles pour le consentement des mineurs pour les services de la société de l'information sont respectées.
</t>
  </si>
  <si>
    <t>Consentements sur internet et réseaux sociaux: les mineurs de plus de 16 ans peuvent donner leur consentement. Les mineurs de moins de 13 ans ne peuvent pas donner leur consentement. Pour les mineurs âgés de 13 à 15 ans, le consentement parental doit être obtenu.</t>
  </si>
  <si>
    <t>Catégories de données sensibles: origine raciale ou ethnique, opinions politiques, convictions religieuses ou philosophiques, appartenance syndicale, données relatives à la vie sexuelle et à l'orientation sexuelle, données génétiques, données biométriques.</t>
  </si>
  <si>
    <t>Le traitement de données sensibles est effectué seulement si au moins l'une des conditions suivantes est remplie:
la personne a donné consentement explicite, le traitement est nécessaire aux obligations/droits du responsable de traitement/ personne concernée dans le cadre du droit du travail, de la sécurité sociale et de la protection sociale, le traitement est nécessaire à la sauvegarde des intérêts vitaux de la personne concernée ou d'une autre personne physique, le traitement est effectué dans le cadre des activités légitimes d'une fondation, association ou organisme , le traitement porte sur des données à caractère personnel rendues publiques, le traitement est nécessaire à l'exercice ou à la défense d'un droit en justice, le traitement est nécessaire pour des motifs d'intérêt public, le traitement est nécessaire à des fins de médecine préventive.</t>
  </si>
  <si>
    <t>Traitement de DCP relatives aux condamnations pénales et aux infractions: aucun registre complet de condamnations pénales n'est tenu par l'entreprise.</t>
  </si>
  <si>
    <t>Identité et coordonnées du responsable de traitement.</t>
  </si>
  <si>
    <t>Coordonnées du Délégué à la Protection des Données (DPO).</t>
  </si>
  <si>
    <t>14.1 d)</t>
  </si>
  <si>
    <t xml:space="preserve"> Informations relatives aux transferts de données hors Union Européenne (manière dont les données sont protégées).</t>
  </si>
  <si>
    <t>Durée de conservation des données.</t>
  </si>
  <si>
    <t>Intérêt légitime (si applicable)</t>
  </si>
  <si>
    <t>Droit d'accès au données, droit de portabilité des données, droit de rectification, droit d'effacement, droit de limitation des données, droit d'opposition.</t>
  </si>
  <si>
    <t>Droit de retirer son consentement à tout moment.</t>
  </si>
  <si>
    <t>14.2 f)</t>
  </si>
  <si>
    <t>Droit d'introduire une réclamation auprès de l'autorité de contrôle.</t>
  </si>
  <si>
    <t xml:space="preserve"> Finalités et bases juridiques du traitement.</t>
  </si>
  <si>
    <t>Destinataires des données.</t>
  </si>
  <si>
    <t>Source d'où proviennent les données à caractère personnel (mention précisant si elles sont issues de sources publiques ou non)</t>
  </si>
  <si>
    <t>Existence d'une prise de décision automatisée (profilage)</t>
  </si>
  <si>
    <t>14.3 a)</t>
  </si>
  <si>
    <t>Le délai raisonnable pour fournir ces informations à la personne concernée (maximum 1 mois après avoir obtenu les DCP) est respecté.</t>
  </si>
  <si>
    <t>les informatios suivantes sont fournies à la personne concernée au moment de la collecte des données à caractère personnel (DCP)</t>
  </si>
  <si>
    <t>14.3 b)</t>
  </si>
  <si>
    <t>14.3 c)</t>
  </si>
  <si>
    <t>13.1 a)
14.1 a)</t>
  </si>
  <si>
    <t>13.1 b)
14.1 b)</t>
  </si>
  <si>
    <t>Catégories de données à caractère personnel concernées  (si les DCP n'ont pas été collectées auprès de la personne concernée)</t>
  </si>
  <si>
    <t>13.1 c)
14.1 c)</t>
  </si>
  <si>
    <t>13.1 e)
14.1 e)</t>
  </si>
  <si>
    <t>13.1 f)
14.1 f)</t>
  </si>
  <si>
    <t>13.2 a)
14.2 a)</t>
  </si>
  <si>
    <t xml:space="preserve">
13.1 d)
14.2 b)</t>
  </si>
  <si>
    <t>13.2 b) 
14.2 c)</t>
  </si>
  <si>
    <t xml:space="preserve">13.2 c)
14.2 d)
</t>
  </si>
  <si>
    <t>13.2 d)
14.2 e)</t>
  </si>
  <si>
    <t>Informations précisant si la fourniture de DCP  a un caractère contractuel ou réglementaire ou si elle conditionne la conclusion d'un contrat  et si la personne concernée est tenue de fournir ces DCP et la conséquence éventuelle de ne pas les fournir.</t>
  </si>
  <si>
    <t>13.2 e)</t>
  </si>
  <si>
    <t>13.2 f)
14.2 e)</t>
  </si>
  <si>
    <t xml:space="preserve">13.3
14.4 </t>
  </si>
  <si>
    <t>Ces informations sont transmises au moment de la 1ère communication avec la personne concernée si les DCP sont utilisées pour communiquer avec la personne concernée (si les informations ne sont pas collectées auprès de la personne concernée)</t>
  </si>
  <si>
    <t>Ces informations sont transmises à la personne concernée au plus tard la première fois qu'elles sont transmises à un autre destinataire.(si les informations ne sont pas collectées auprès de la personne concernée)</t>
  </si>
  <si>
    <r>
      <rPr>
        <b/>
        <sz val="8"/>
        <rFont val="Arial"/>
        <family val="2"/>
      </rPr>
      <t>Articles 13 &amp; 14
Considérants 
39, 60, 61</t>
    </r>
    <r>
      <rPr>
        <b/>
        <sz val="8"/>
        <color rgb="FFFFFFFF"/>
        <rFont val="Arial"/>
        <family val="2"/>
      </rPr>
      <t xml:space="preserve">
</t>
    </r>
  </si>
  <si>
    <t>Article 5</t>
  </si>
  <si>
    <t>Sauf dispositions contraires légales contraires, la personne concernée est informée si le responsable de traitement a l'intention d'effectuer un traitement ultérieur de DCP pour une finalité autre que celle prévue initialement.(si les informations ne sont pas collectées auprès de la personne concernée)</t>
  </si>
  <si>
    <t xml:space="preserve">Chapitre V 
</t>
  </si>
  <si>
    <t>La protection des personnes physiques est garantie lors du transfert de DCP vers un pays tiers ou une organisation internationale.</t>
  </si>
  <si>
    <t>Article 45</t>
  </si>
  <si>
    <t>Le transfert des données a lieu vers un pays tiers ou une organisation internationale assurant un niveau de protection adéquat selon la Commission Européenne (Décision d'adéquation).</t>
  </si>
  <si>
    <t>Article 46</t>
  </si>
  <si>
    <t>Article 47</t>
  </si>
  <si>
    <t>Des règles d'entreprises contraignantes ont été mises en place et approuvées par l'autorité de contrôle.</t>
  </si>
  <si>
    <t>Article 49</t>
  </si>
  <si>
    <t>Article 44 
Considérants 101, 102 &amp; 116</t>
  </si>
  <si>
    <t xml:space="preserve">Lorsqu'il n'y a pas de décision d'adéquation, le responsable de traitement et les sous-traitants ont mis en place un dispositif parmi les suivants: règles d'entreprises contraignantes (BCR), clauses contractuelles types approuvées par la Commission Européenne, clauses contractuelles adoptées par une autorité et approuvées par la Commission européenne, recours à des accords contraignants (pour les autorités publiques), adhésion à des codes de conduites ou à un mécanisme de certification.
</t>
  </si>
  <si>
    <t>Le transfert des données a lieu vers un pays tiers ou une organisation internationale, dans le cadre d'une dérogation pour des situations particulières. (Il répond à l'une des conditions figurant aux articles 49.1 a) à 49.1 g).</t>
  </si>
  <si>
    <t>49.1 a)</t>
  </si>
  <si>
    <t>49.1 b)</t>
  </si>
  <si>
    <t>La personne concernée a donné son consentement explicite au transfert envisagé, après avoir été informée des risques que ce transfert pouvait comporter pour elle en raison de l'absence de décision d'adéquation et de garanties appropriées;</t>
  </si>
  <si>
    <t>Le transfert est nécessaire à l'exécution d'un contrat entre la personne concernée et le responsable du traitement ou à la mise en oeuvre de mesures précontractuelles prises à la demande de la personne concernée;</t>
  </si>
  <si>
    <t>Le transfert est nécessaire à la conclusion ou à l'exécution d'un contrat conclu dans l'intérêt de la personne concernée entre le responsable du traitement et une autre personne physique ou morale;</t>
  </si>
  <si>
    <t>49.1 c)</t>
  </si>
  <si>
    <t>Le transfert est nécessaire pour des motifs importants d'intérêt public;</t>
  </si>
  <si>
    <t>49.1 d)</t>
  </si>
  <si>
    <t>Le transfert est nécessaire à la constatation, à l'exercice ou à la défense de droits en justice;</t>
  </si>
  <si>
    <t>49.1 e)</t>
  </si>
  <si>
    <t>le transfert est nécessaire à la sauvegarde des intérêts vitaux de la personne concernée ou d'autres personnes, lorsque la personne concernée se trouve dans l'incapacité physique ou juridique de donner son consentement;</t>
  </si>
  <si>
    <t>49.1 f)</t>
  </si>
  <si>
    <t>49.1 g)</t>
  </si>
  <si>
    <t>Le transfert a lieu au départ d'un registre qui, conformément au droit de l'Union ou au droit d'un État membre, est destiné à fournir des informations au public et dans les conditions prévues  par le droit de l'Union ou de l'État membre.</t>
  </si>
  <si>
    <t>49.2</t>
  </si>
  <si>
    <t>Le transfert  ne porte pas sur la totalité des DCP  ni sur des catégories entières de DCP contenues dans le registre. Lorsque le registre est destiné à être consulté par des personnes justifiant d'un intérêt légitime, le transfert n'est effectué qu'à la demande de ces personnes ou lorsqu'elles en sont les destinataires.</t>
  </si>
  <si>
    <t xml:space="preserve">Article 12 et 23 
Considérant 59-73
</t>
  </si>
  <si>
    <t>Article 15
Considérant 63</t>
  </si>
  <si>
    <t>Article 16
Considérant 65</t>
  </si>
  <si>
    <r>
      <t>En cas de demande de</t>
    </r>
    <r>
      <rPr>
        <u/>
        <sz val="8"/>
        <color rgb="FF000000"/>
        <rFont val="Arial"/>
        <family val="2"/>
      </rPr>
      <t xml:space="preserve"> droit d'accès de la personne concernée</t>
    </r>
    <r>
      <rPr>
        <sz val="8"/>
        <color rgb="FF000000"/>
        <rFont val="Arial"/>
        <family val="2"/>
      </rPr>
      <t>: Il est possible de fournir les DCP et les détails du traitement et si la personne fait une demande sous format électronique, les informations peuvent lui être fournies sous un format électronique d'usage courant.</t>
    </r>
  </si>
  <si>
    <r>
      <t xml:space="preserve">En cas de </t>
    </r>
    <r>
      <rPr>
        <u/>
        <sz val="8"/>
        <color rgb="FF000000"/>
        <rFont val="Arial"/>
        <family val="2"/>
      </rPr>
      <t>demande de rectification et d'effacement</t>
    </r>
    <r>
      <rPr>
        <sz val="8"/>
        <color rgb="FF000000"/>
        <rFont val="Arial"/>
        <family val="2"/>
      </rPr>
      <t>, les informations sont mises à jour.</t>
    </r>
  </si>
  <si>
    <t>Article 17
Considérants 65 et 66</t>
  </si>
  <si>
    <r>
      <t xml:space="preserve">En cas de </t>
    </r>
    <r>
      <rPr>
        <u/>
        <sz val="8"/>
        <color rgb="FF000000"/>
        <rFont val="Arial"/>
        <family val="2"/>
      </rPr>
      <t>demande de limitation de traitement</t>
    </r>
    <r>
      <rPr>
        <sz val="8"/>
        <color rgb="FF000000"/>
        <rFont val="Arial"/>
        <family val="2"/>
      </rPr>
      <t>, le traitement est limité ou suspendu par le responsable de traitement.</t>
    </r>
  </si>
  <si>
    <t>Les données peuvent être suspendues si la personne concernée conteste leur exactitude ou s'oppose à leur traitement. Le traitement peut être limité si les données ne sont plus nécessaires à l'entreprise et si la personne concernée en a besoin pour exercer un droit en justice ou si la personne consent à un traitement limité.</t>
  </si>
  <si>
    <t>Article 18
Considérant 67</t>
  </si>
  <si>
    <t>Article 20
Considérant 68
LD 242</t>
  </si>
  <si>
    <t>Droit à la portabilité des données: l'organisation permet de fournir à la personne concernée ou si elle le demande à un autre responsable de traitement,  les données sous un format interopérable.</t>
  </si>
  <si>
    <t>Le droit à la portabilité s'applique lorsque les DCP sont traitées de façon automatisée (pas de registre papier), lorsqu'elles on été par la personne concernée au responsable de traitement, lorsque le traitement est basé sur un consentement ou un contrat.</t>
  </si>
  <si>
    <t>Article 21
Considérant 70</t>
  </si>
  <si>
    <t>Article 22
Considérant 71</t>
  </si>
  <si>
    <t>Article 12
Considérant 59</t>
  </si>
  <si>
    <t>Droit d'opposition: dans le cas d'une opposition ( notamment opposition au traitement à des fins de prospection ou de profilage), le traitement est arrêté.</t>
  </si>
  <si>
    <t>Le traitement est maintenu uniquement si il a lieu pour des obligations légales ou réglementatirs ou pour permettre d'exercer un droit en justice.</t>
  </si>
  <si>
    <t>Le responsable de traitement etudie les demandes et y répond dans les meilleurs délais, dans  un délai n'excédant pas un mois et motive sa réponse lorsqu'il ne donne pas suite à la demande de la personne concernée.</t>
  </si>
  <si>
    <t>5.1 f)
Considérant 39</t>
  </si>
  <si>
    <t>5
Considérant 
65</t>
  </si>
  <si>
    <t>32.1</t>
  </si>
  <si>
    <t>Selon le type de données, la finalité du traitement et le niveau de risque,  les mesures techniques et organisationnelles sont prises pour assurer la sécurité des données adaptée au risque.</t>
  </si>
  <si>
    <t>Si besoin, les données sont pseudonymisées et chiffrées</t>
  </si>
  <si>
    <t>Des moyens ont été mis en place pour garantir la confidentialité, l'intégrité, la disponibilité et la résilience des systèmes de traitement des données</t>
  </si>
  <si>
    <t>Plan de recouvrement d'activités, Niveau de service minimum</t>
  </si>
  <si>
    <t>32.1 c)</t>
  </si>
  <si>
    <t>Des moyens ont été mis en place pour rétablir la disponibilité des DCP et leur accès dans des délais appropriés en cas d'incident physique ou technique.</t>
  </si>
  <si>
    <t>Il existe une procédure pour tester, analyser, évaluer de façon regulière l'efficacité des mesures techniques mises en place.</t>
  </si>
  <si>
    <t>32.1 d)</t>
  </si>
  <si>
    <t>32.1 b)
Considérant  83
LD 250</t>
  </si>
  <si>
    <t>32.1 a)
Considérants 26 &amp; 28</t>
  </si>
  <si>
    <t>2-Informer les personnes concernées</t>
  </si>
  <si>
    <t>3-Recueillir le consentement</t>
  </si>
  <si>
    <t>Article 35
Considérants 76 &amp; 78</t>
  </si>
  <si>
    <t>35.7</t>
  </si>
  <si>
    <t>L'étude d'impact comprend une description des activités de traitement et de leur finalité, une évaluation de la nécessité et de la proportionnalité des opérations de traitement, des risques et des mesures d'atténuation de ces risques et de sécurité.</t>
  </si>
  <si>
    <r>
      <rPr>
        <b/>
        <sz val="8"/>
        <color rgb="FF000000"/>
        <rFont val="Arial"/>
        <family val="2"/>
      </rPr>
      <t>Si le traitement repose sur le consentement</t>
    </r>
    <r>
      <rPr>
        <sz val="8"/>
        <color rgb="FF000000"/>
        <rFont val="Arial"/>
        <family val="2"/>
      </rPr>
      <t>, le Responsable de Traitement (RT) peut démontrer que la personne concernée a donné son consentement au traitement des DCP la concernant.</t>
    </r>
  </si>
  <si>
    <t>Le formulaire de consentement  précise au minimum l'identité du responsable de traitement et les finalités du traitement.</t>
  </si>
  <si>
    <t>Dans le cadre de l'exécution d'un contrat ou de la fourniture d'un service, le consentement au traitement de données à caractère personnel est requis lorsque la nécessité de recueillir le consentement est vérifiée lorsqu'on envisage le traitement de DCP qui ne sont pas nécessaires au contrat.</t>
  </si>
  <si>
    <t>Le responsable de traitement consulte la CNIL lorsque l'analyse d'impact indique un risque élevé.</t>
  </si>
  <si>
    <t>Une étude d'impact sur la vie privée est effectuée avant toute activité de traitement pouvant engendrer un risque élevé pour les droits et libertés des personnes physiques (par exemple: traitements automatisés d'aspects personnels, de profilage, traitements de données sensibles, traitements relatifs aux condamnations pénales et aux infractions).</t>
  </si>
  <si>
    <t>35.1
Considérants 90 &amp; 91
LD248</t>
  </si>
  <si>
    <t>Article 6.1 
Considérant 40</t>
  </si>
  <si>
    <t>Articles 25 et 32</t>
  </si>
  <si>
    <t>Le responsable de traitement  prend toutes les mesures nécessaires à protection des DCP dès la conception du traitement (Privacy by design).</t>
  </si>
  <si>
    <t>25.1
Considérant 78</t>
  </si>
  <si>
    <t>25.2
Considérant 78</t>
  </si>
  <si>
    <t>Le responsable de traitement veille à la quantité de données traitées dès le départ (principe de minimisation) et que par défaut seules les données nécessaires aux finalités du traitement sont collectées et qu'elles ne sont communiquées qu'à un nombre restreint de personnes après autorisation de la personne concernée.</t>
  </si>
  <si>
    <t>Considérant 66</t>
  </si>
  <si>
    <t>Le Responsable de Traitement prend toutes les mesures nécessaires pour contrôler les copies des DCP y compris chez les sous-traitants.</t>
  </si>
  <si>
    <t>Considérants 86 &amp; 87</t>
  </si>
  <si>
    <t xml:space="preserve">Considérant 87 </t>
  </si>
  <si>
    <t>Article 34
Considérant 86</t>
  </si>
  <si>
    <t xml:space="preserve">Si la violation peut causer un risque élevé pour les droits de la personne concernée, la responsable de traitement lui fournit les informations suivantes dans les meilleurs délais et dans des termes clairs: Nom et coordonnées du délégué à la protection des données ou de la personne auprès de laquelle elle peut s'adresser, description des conséquences probables de la déviation,  description des mesures prises pour remédier à la viloation et atténuer ses conséquences.
</t>
  </si>
  <si>
    <t>Article 33
Considérant 85</t>
  </si>
  <si>
    <t xml:space="preserve">Des mesures sont en place pour que le responsable de traitement informe la CNIL d'une violation dans les meilleurs délais et 72 heures au plus tard après en avoir pris connaissance. </t>
  </si>
  <si>
    <t>Des mesures sont en place pour détecter immédiatement une violation et informer dans les meilleurs délais la CNIL et la personne concernée, si cette violation représente un risque élevé pour les droits de la personne concernée.</t>
  </si>
  <si>
    <t>En cas d'incident (violation de la sécurité entraînant accidentellement ou illicitement la destruction, la perte, l'altération, la divulgation non autorisée de DCP transmises, conservées ou traitées ou l'accès non autorisé aux données, la vol ou la fuite des données), il est prévu avec les sous-traitants qu'ils préviennent les responsables de traitement dans les meilleurs délais.</t>
  </si>
  <si>
    <r>
      <t xml:space="preserve">En cas de </t>
    </r>
    <r>
      <rPr>
        <u/>
        <sz val="8"/>
        <color rgb="FF000000"/>
        <rFont val="Arial"/>
        <family val="2"/>
      </rPr>
      <t>demande d'effacement</t>
    </r>
    <r>
      <rPr>
        <sz val="8"/>
        <color rgb="FF000000"/>
        <rFont val="Arial"/>
        <family val="2"/>
      </rPr>
      <t>: les données sont effacées, notamment si elles ne sont plus nécessaires à la finalité prévue,ou si la personne a retiré son consentement, ou si une obligation légale l'exige. La demande est transmise aux sous-traitants s'ils sont concernés.</t>
    </r>
  </si>
  <si>
    <t>Considérant 74</t>
  </si>
  <si>
    <t>Article 30
Considérant 82</t>
  </si>
  <si>
    <t>Si l'entreprise ou l'organisation compte plus de 250 salariés ou si les traitements concernent des données sensibles (données de santé par exemple), il existe un registre des traitements des DCP.</t>
  </si>
  <si>
    <t>L'entreprise vérifie que les sous-traitants tiennent un registre des traitements de DCP que l'entreprise leur a confié.</t>
  </si>
  <si>
    <t>Article 30</t>
  </si>
  <si>
    <t>Le responsable de traitement vérifie que les sous-traitants auxquels il fait appel présentent des garanties suffisantes en termes de mesures techniques et organisationnelles pour la protection des DCP.</t>
  </si>
  <si>
    <t>Article 28</t>
  </si>
  <si>
    <t>Article 29</t>
  </si>
  <si>
    <t xml:space="preserve">Il existe un contrat avec chaque sous-traitant précisant les données traitées et la durée du traitement , les obligations du sous-traitants en matère de protection des données et en cas de violation des données, et la possibilité de réaliser des audits. </t>
  </si>
  <si>
    <t xml:space="preserve">
Considérants 81 et 83</t>
  </si>
  <si>
    <t>S'il existe plusieurs responsables de traitement fixant les finalités et moyens de traitement (responsables conjoints du traitement), un contrat est établi pour fixer les responsabilités de chacun.</t>
  </si>
  <si>
    <t>Article 26
Considérant 79</t>
  </si>
  <si>
    <t>Le traitement est nécessaire à une mission d'intérêt public ou relevant de l'exercice de l'autorité publique;</t>
  </si>
  <si>
    <t>Processus et actions associées</t>
  </si>
  <si>
    <r>
      <t xml:space="preserve">Libellés des niveaux de </t>
    </r>
    <r>
      <rPr>
        <b/>
        <sz val="8"/>
        <rFont val="Arial"/>
        <family val="2"/>
      </rPr>
      <t>Conformité</t>
    </r>
    <r>
      <rPr>
        <sz val="8"/>
        <rFont val="Arial"/>
        <family val="2"/>
      </rPr>
      <t xml:space="preserve"> pour la réalisation des actions associées aux processus de traitement des données à caractère personnel.</t>
    </r>
  </si>
  <si>
    <t>Plutôt faux</t>
  </si>
  <si>
    <t>Plûtot vrai</t>
  </si>
  <si>
    <t>NA</t>
  </si>
  <si>
    <t>L'action est réalisée quelques fois ou de manière aléatoire.</t>
  </si>
  <si>
    <t>L'action n'est pas réalisée selon l'avis du responsable de traitement.</t>
  </si>
  <si>
    <t xml:space="preserve"> L'action est réalisée et formalisée.</t>
  </si>
  <si>
    <t xml:space="preserve">L'action est réalisée, formalisée, tracée et améliorée. </t>
  </si>
  <si>
    <r>
      <t xml:space="preserve">Libellés des niveaux de </t>
    </r>
    <r>
      <rPr>
        <b/>
        <sz val="8"/>
        <rFont val="Arial"/>
        <family val="2"/>
      </rPr>
      <t xml:space="preserve">maturité </t>
    </r>
    <r>
      <rPr>
        <sz val="8"/>
        <rFont val="Arial"/>
        <family val="2"/>
      </rPr>
      <t>des processus selon les taux moyens [Min ; Max]</t>
    </r>
  </si>
  <si>
    <t>Niveau 1 : Les activités doivent être davantage formalisée.</t>
  </si>
  <si>
    <t>Commentaire concernant les processus 
après leur évaluation</t>
  </si>
  <si>
    <t xml:space="preserve">Niveau 2: La bonne exécution des activités doit être pérennisée. </t>
  </si>
  <si>
    <t>Niveau 3 : Les activités doivent être tracées et améliorées.</t>
  </si>
  <si>
    <t>Niveau 4 : Le niveau de conformité au RGPD est atteint et il faut pérenniser la démarche.</t>
  </si>
  <si>
    <t>Les cellules en gris contiennent les actions associées à chaque processus.</t>
  </si>
  <si>
    <t>Taux %</t>
  </si>
  <si>
    <t>Libellé de l'évaluation</t>
  </si>
  <si>
    <t>Commentaires / preuves</t>
  </si>
  <si>
    <t>Nom de l'organisme:</t>
  </si>
  <si>
    <t>Nom du traitement:</t>
  </si>
  <si>
    <t>Nom du responsable de traitement:</t>
  </si>
  <si>
    <t>L'action n'a pas encore été évaluée.</t>
  </si>
  <si>
    <t>Non Applicable.</t>
  </si>
  <si>
    <t xml:space="preserve"> </t>
  </si>
  <si>
    <r>
      <t xml:space="preserve">Choix de </t>
    </r>
    <r>
      <rPr>
        <b/>
        <sz val="8"/>
        <rFont val="Arial"/>
        <family val="2"/>
      </rPr>
      <t>conformité</t>
    </r>
  </si>
  <si>
    <r>
      <t xml:space="preserve">Commentaire concernant </t>
    </r>
    <r>
      <rPr>
        <b/>
        <sz val="8"/>
        <rFont val="Arial"/>
        <family val="2"/>
      </rPr>
      <t>l'action</t>
    </r>
    <r>
      <rPr>
        <sz val="8"/>
        <rFont val="Arial"/>
        <family val="2"/>
      </rPr>
      <t xml:space="preserve"> une fois qu'elle sera évaluée</t>
    </r>
  </si>
  <si>
    <r>
      <t xml:space="preserve">Niveaux de </t>
    </r>
    <r>
      <rPr>
        <b/>
        <sz val="8"/>
        <rFont val="Arial"/>
        <family val="2"/>
      </rPr>
      <t>maturité</t>
    </r>
  </si>
  <si>
    <t>5-Evaluer les risques</t>
  </si>
  <si>
    <t>6-Sécuriser et protéger dès la conception du traitement et en continu les données à caractère personnel</t>
  </si>
  <si>
    <t>7-Organiser les activités avec la sous-traitance</t>
  </si>
  <si>
    <r>
      <rPr>
        <b/>
        <i/>
        <u/>
        <sz val="8"/>
        <color rgb="FF0000FF"/>
        <rFont val="Arial"/>
        <family val="2"/>
      </rPr>
      <t xml:space="preserve">Avertissement : </t>
    </r>
    <r>
      <rPr>
        <i/>
        <sz val="8"/>
        <color rgb="FF0000FF"/>
        <rFont val="Arial"/>
        <family val="2"/>
      </rPr>
      <t xml:space="preserve">
</t>
    </r>
    <r>
      <rPr>
        <i/>
        <sz val="8"/>
        <rFont val="Arial"/>
        <family val="2"/>
      </rPr>
      <t xml:space="preserve">Les cellules blanches écrites en bleu sont saisissables ou peuvent être modifiées. </t>
    </r>
    <r>
      <rPr>
        <i/>
        <sz val="8"/>
        <color rgb="FF0000FF"/>
        <rFont val="Arial"/>
        <family val="2"/>
      </rPr>
      <t xml:space="preserve">
</t>
    </r>
    <r>
      <rPr>
        <b/>
        <i/>
        <sz val="8"/>
        <rFont val="Arial"/>
        <family val="2"/>
      </rPr>
      <t>Ce document est un outil destiné à aider les organisations à se mettre en conformité avec le RGPD mais ne saurait se substituer à la réglementation applicable. L'application qui peut être faite de cet outil peut varier d'un organisme à l'autre.</t>
    </r>
  </si>
  <si>
    <t>Traitement concerné:</t>
  </si>
  <si>
    <t>Responsable de Traitement:</t>
  </si>
  <si>
    <t xml:space="preserve">Nom </t>
  </si>
  <si>
    <t>xx/yy/20zz</t>
  </si>
  <si>
    <t>Les cellules en rouge contiennent les titres des principaux processus de traitement des données à caractère personnel 
d'après le RGPD</t>
  </si>
  <si>
    <t>8-Gérer les transferts de données chez les sous-traitants &amp;  leurs sous-traitants dans des pays tiers</t>
  </si>
  <si>
    <t xml:space="preserve">9-Répondre aux droits des personnes concernées </t>
  </si>
  <si>
    <t>10-Anticiper, détecter et notifier les déviations (violations et incidents)</t>
  </si>
  <si>
    <t>Evaluation incomplète</t>
  </si>
  <si>
    <t>Effectif</t>
  </si>
  <si>
    <t>Processus</t>
  </si>
  <si>
    <t xml:space="preserve">Taux </t>
  </si>
  <si>
    <t xml:space="preserve">1-Assurer la licéité du traitement   
</t>
  </si>
  <si>
    <t>7-Organiser les activités de sous-traitance</t>
  </si>
  <si>
    <t xml:space="preserve">8-Gérer les transferts de données chez les sous-traitants </t>
  </si>
  <si>
    <t xml:space="preserve">10-Gérer les déviations </t>
  </si>
  <si>
    <t>Couleurs du diagramme radar</t>
  </si>
  <si>
    <t>Choix de conformité 
des actions</t>
  </si>
  <si>
    <t>Niveaux de maturité
 des processus</t>
  </si>
  <si>
    <t>Faux</t>
  </si>
  <si>
    <t>Vrai</t>
  </si>
  <si>
    <t>Non évalué</t>
  </si>
  <si>
    <t>1) Prendre connaissance du contenu des différents onglets.</t>
  </si>
  <si>
    <t>2) Indiquer les données contextuelles et les paramètres de l'évaluation.</t>
  </si>
  <si>
    <t>3) Indiquer le responsable de l'évaluation et la date.</t>
  </si>
  <si>
    <t>4) Réaliser l'autodiagnostic avec le responsable de traitement.</t>
  </si>
  <si>
    <t>5) Visualiser les synthèses, interprétez les résultats, recherchez des solutions.</t>
  </si>
  <si>
    <t>6) Elaborer avec les responsables de traitement les plans d'actions prioritaires.</t>
  </si>
  <si>
    <t xml:space="preserve">7) Enregistrer et communiquer les résultats obtenus. </t>
  </si>
  <si>
    <t>8) Mettre œuvre les plans d'actions.</t>
  </si>
  <si>
    <t>9) Mesurer les améliorations et réevaluer.</t>
  </si>
  <si>
    <t>1) Compléter l'onglet {Critères}</t>
  </si>
  <si>
    <t>2) Visualiser les résultats avec les onglets {Graphes, identifiez les améliorations et améliorer les pratiques.</t>
  </si>
  <si>
    <t>Niveau 1 : Les activités doivent être davantage formalisées.</t>
  </si>
  <si>
    <t>COMMENTAIRES sur les RÉSULTATS obtenus</t>
  </si>
  <si>
    <t>Commentaires (collectifs si possible)  :</t>
    <phoneticPr fontId="4" type="noConversion"/>
  </si>
  <si>
    <t>Plan d'actions de progrès envisagées :</t>
  </si>
  <si>
    <r>
      <t>Titres des Articles/Considérant</t>
    </r>
    <r>
      <rPr>
        <sz val="9"/>
        <color rgb="FFFFFFFF"/>
        <rFont val="Arial"/>
        <family val="2"/>
      </rPr>
      <t xml:space="preserve"> </t>
    </r>
  </si>
  <si>
    <r>
      <rPr>
        <u/>
        <sz val="9"/>
        <rFont val="Arial"/>
        <family val="2"/>
      </rPr>
      <t>Avertissement :</t>
    </r>
    <r>
      <rPr>
        <sz val="9"/>
        <color rgb="FF7030A0"/>
        <rFont val="Arial"/>
        <family val="2"/>
      </rPr>
      <t xml:space="preserve"> les cellules blanches écrites en violet sont saisissables ou peuvent être modifiées.</t>
    </r>
    <r>
      <rPr>
        <sz val="9"/>
        <rFont val="Arial"/>
        <family val="2"/>
      </rPr>
      <t xml:space="preserve">
Ce document est un outil destiné à aider les organisations à se mettre en conformité avec le RGPD mais ne saurait se substituer à la réglementation applicable. L'application qui peut être faite de cet outil peut varier d'une entreprise à l'autre. 
</t>
    </r>
    <r>
      <rPr>
        <u/>
        <sz val="9"/>
        <color rgb="FFFF0000"/>
        <rFont val="Arial"/>
        <family val="2"/>
      </rPr>
      <t>Attention: les résultats affichés pour chaque processus ne sont valables que si toutes les actions liées à chaque processus ont été évaluées.</t>
    </r>
  </si>
  <si>
    <t>Le registre comprend les informations suivantes: nom et coordonnées du responsable de traitement, du responsable conjoint de traitement et du délégué à la protection des données le cas échéant, les finalités du traitement, la description des catégories de personnes concernées et des catégories de DCP, les catégories de destinataires, les transferts de données, les délais prévus pour l'effacement des données, une description des mesures de sécurité techniques et organisationnelles.</t>
  </si>
  <si>
    <t>Evaluateur:</t>
  </si>
  <si>
    <t>Outil d'autodiagnostic de conformité au Règlement Général Européen de Protection des Données (RGPD)</t>
  </si>
  <si>
    <t>6-Sécuriser et protéger les traitements</t>
  </si>
  <si>
    <t>Action</t>
  </si>
  <si>
    <t>Pilote (qui)</t>
  </si>
  <si>
    <t>Échéance</t>
  </si>
  <si>
    <t>Résultats après actions</t>
  </si>
  <si>
    <t>9-Répondre aux droits des personnes concernées</t>
  </si>
  <si>
    <t xml:space="preserve"> Résultats</t>
  </si>
  <si>
    <t>11-Former les collaborateurs et documenter la conformité</t>
  </si>
  <si>
    <t>Considérant 132</t>
  </si>
  <si>
    <t>Le responsable de traitement s'appuie sur les recommandations de l'Autorité de contrôle et des sessions de sensibilisation et de formation des collaborateurs sont régulièrement mises en œuvre.</t>
  </si>
  <si>
    <t>Droit de refus de la personne concernée de faire l'objet d'un traitement uniquement automatisé</t>
  </si>
  <si>
    <t>Archiver les données: les données sont archivées selon le principe d'archives courantes, intermédiaires et définives.</t>
  </si>
  <si>
    <t>Les archives courantes ont une donnée de conservation qui correspond à la finalité prévue du traitement.
Les archives intermédiaires sont conservées pour des raisons légales et les durées de conservation sont réglementées.
Les archives définitives consistent en la suppression des données, l'anonymisation ou en l'archivage historique.</t>
  </si>
  <si>
    <t xml:space="preserve">1-Assurer la licéité du traitement initial 
et du traitement ultérieur  
</t>
  </si>
  <si>
    <t>11-Former les collaborateurs et assurer la conformité</t>
  </si>
  <si>
    <t>4-Traiter et archiver les données personnelles</t>
  </si>
  <si>
    <t>4-Traiter et archiver les données à caractère personnel</t>
  </si>
  <si>
    <t>Resp. Qualité / Responsable de traitement:
Délégué à la Protection des Données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</si>
</sst>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i/>
      <sz val="8"/>
      <color rgb="FF0000FF"/>
      <name val="Arial"/>
      <family val="2"/>
    </font>
    <font>
      <b/>
      <sz val="8"/>
      <name val="Arial"/>
      <family val="2"/>
    </font>
    <font>
      <sz val="8"/>
      <name val="Arial"/>
      <family val="2"/>
    </font>
    <font>
      <b/>
      <sz val="8"/>
      <color rgb="FF0000FF"/>
      <name val="Arial"/>
      <family val="2"/>
    </font>
    <font>
      <sz val="8"/>
      <color rgb="FF0000FF"/>
      <name val="Arial"/>
      <family val="2"/>
    </font>
    <font>
      <b/>
      <sz val="8"/>
      <color rgb="FFFFFFFF"/>
      <name val="Arial"/>
      <family val="2"/>
    </font>
    <font>
      <i/>
      <sz val="8"/>
      <name val="Arial"/>
      <family val="2"/>
    </font>
    <font>
      <sz val="8"/>
      <color rgb="FFFFFFFF"/>
      <name val="Arial"/>
      <family val="2"/>
    </font>
    <font>
      <b/>
      <sz val="8"/>
      <color rgb="FF1F497D"/>
      <name val="Arial"/>
      <family val="2"/>
    </font>
    <font>
      <sz val="8"/>
      <color rgb="FF002060"/>
      <name val="Arial"/>
      <family val="2"/>
    </font>
    <font>
      <b/>
      <sz val="14"/>
      <color rgb="FFFFFFFF"/>
      <name val="Arial"/>
      <family val="2"/>
    </font>
    <font>
      <sz val="9"/>
      <name val="Arial"/>
      <family val="2"/>
    </font>
    <font>
      <b/>
      <sz val="9"/>
      <name val="Arial"/>
      <family val="2"/>
    </font>
    <font>
      <b/>
      <sz val="9"/>
      <color rgb="FFFFFFFF"/>
      <name val="Arial"/>
      <family val="2"/>
    </font>
    <font>
      <sz val="9"/>
      <color rgb="FFFFFFFF"/>
      <name val="Arial"/>
      <family val="2"/>
    </font>
    <font>
      <b/>
      <sz val="8"/>
      <color rgb="FF000000"/>
      <name val="Arial"/>
      <family val="2"/>
    </font>
    <font>
      <sz val="8"/>
      <color rgb="FF000000"/>
      <name val="Arial"/>
      <family val="2"/>
    </font>
    <font>
      <b/>
      <u/>
      <sz val="8"/>
      <color rgb="FF000000"/>
      <name val="Arial"/>
      <family val="2"/>
    </font>
    <font>
      <i/>
      <sz val="8"/>
      <color rgb="FF000000"/>
      <name val="Arial"/>
      <family val="2"/>
    </font>
    <font>
      <b/>
      <i/>
      <sz val="8"/>
      <name val="Arial"/>
      <family val="2"/>
    </font>
    <font>
      <b/>
      <i/>
      <u/>
      <sz val="8"/>
      <color rgb="FF0000FF"/>
      <name val="Arial"/>
      <family val="2"/>
    </font>
    <font>
      <u/>
      <sz val="8"/>
      <color rgb="FF000000"/>
      <name val="Arial"/>
      <family val="2"/>
    </font>
    <font>
      <sz val="11"/>
      <color theme="1"/>
      <name val="Calibri"/>
      <family val="2"/>
      <scheme val="minor"/>
    </font>
    <font>
      <b/>
      <sz val="11"/>
      <color theme="1"/>
      <name val="Calibri"/>
      <family val="2"/>
      <scheme val="minor"/>
    </font>
    <font>
      <sz val="8"/>
      <color theme="1"/>
      <name val="Arial"/>
      <family val="2"/>
    </font>
    <font>
      <b/>
      <sz val="8"/>
      <color rgb="FF7030A0"/>
      <name val="Arial"/>
      <family val="2"/>
    </font>
    <font>
      <b/>
      <u/>
      <sz val="8"/>
      <name val="Arial"/>
      <family val="2"/>
    </font>
    <font>
      <b/>
      <sz val="10"/>
      <color theme="3" tint="0.39997558519241921"/>
      <name val="Calibri"/>
      <family val="2"/>
      <scheme val="minor"/>
    </font>
    <font>
      <sz val="10"/>
      <name val="Calibri"/>
      <family val="2"/>
      <scheme val="minor"/>
    </font>
    <font>
      <sz val="10"/>
      <color theme="1"/>
      <name val="Calibri"/>
      <family val="2"/>
      <scheme val="minor"/>
    </font>
    <font>
      <b/>
      <sz val="8"/>
      <color indexed="16"/>
      <name val="Arial"/>
      <family val="2"/>
    </font>
    <font>
      <sz val="8"/>
      <color indexed="12"/>
      <name val="Arial"/>
      <family val="2"/>
    </font>
    <font>
      <b/>
      <sz val="10"/>
      <color rgb="FF002060"/>
      <name val="Arial"/>
      <family val="2"/>
    </font>
    <font>
      <u/>
      <sz val="9"/>
      <name val="Arial"/>
      <family val="2"/>
    </font>
    <font>
      <sz val="9"/>
      <color rgb="FF7030A0"/>
      <name val="Arial"/>
      <family val="2"/>
    </font>
    <font>
      <u/>
      <sz val="9"/>
      <color rgb="FFFF0000"/>
      <name val="Arial"/>
      <family val="2"/>
    </font>
    <font>
      <i/>
      <sz val="9"/>
      <color rgb="FF0000FF"/>
      <name val="Arial"/>
      <family val="2"/>
    </font>
    <font>
      <b/>
      <sz val="16"/>
      <color rgb="FFFFFFFF"/>
      <name val="Arial"/>
      <family val="2"/>
    </font>
    <font>
      <b/>
      <sz val="12"/>
      <color rgb="FFFFFFFF"/>
      <name val="Arial"/>
      <family val="2"/>
    </font>
  </fonts>
  <fills count="19">
    <fill>
      <patternFill patternType="none"/>
    </fill>
    <fill>
      <patternFill patternType="gray125"/>
    </fill>
    <fill>
      <patternFill patternType="solid">
        <fgColor rgb="FFFFFFFF"/>
        <bgColor rgb="FF000000"/>
      </patternFill>
    </fill>
    <fill>
      <patternFill patternType="solid">
        <fgColor rgb="FF16365C"/>
        <bgColor rgb="FF000000"/>
      </patternFill>
    </fill>
    <fill>
      <patternFill patternType="solid">
        <fgColor rgb="FFF2F2F2"/>
        <bgColor rgb="FF000000"/>
      </patternFill>
    </fill>
    <fill>
      <patternFill patternType="solid">
        <fgColor rgb="FFEBF5FF"/>
        <bgColor rgb="FF000000"/>
      </patternFill>
    </fill>
    <fill>
      <patternFill patternType="solid">
        <fgColor rgb="FF99FF99"/>
        <bgColor rgb="FF000000"/>
      </patternFill>
    </fill>
    <fill>
      <patternFill patternType="solid">
        <fgColor rgb="FF244062"/>
        <bgColor rgb="FF000000"/>
      </patternFill>
    </fill>
    <fill>
      <patternFill patternType="solid">
        <fgColor theme="9" tint="0.39997558519241921"/>
        <bgColor rgb="FF000000"/>
      </patternFill>
    </fill>
    <fill>
      <patternFill patternType="solid">
        <fgColor theme="0" tint="-4.9989318521683403E-2"/>
        <bgColor rgb="FF000000"/>
      </patternFill>
    </fill>
    <fill>
      <patternFill patternType="solid">
        <fgColor theme="0"/>
        <bgColor rgb="FF000000"/>
      </patternFill>
    </fill>
    <fill>
      <patternFill patternType="solid">
        <fgColor rgb="FFFF9966"/>
        <bgColor rgb="FF000000"/>
      </patternFill>
    </fill>
    <fill>
      <patternFill patternType="solid">
        <fgColor rgb="FFFF9966"/>
        <bgColor indexed="64"/>
      </patternFill>
    </fill>
    <fill>
      <patternFill patternType="solid">
        <fgColor rgb="FF7030A0"/>
        <bgColor rgb="FF000000"/>
      </patternFill>
    </fill>
    <fill>
      <patternFill patternType="solid">
        <fgColor theme="0" tint="-4.9989318521683403E-2"/>
        <bgColor indexed="64"/>
      </patternFill>
    </fill>
    <fill>
      <patternFill patternType="solid">
        <fgColor indexed="9"/>
        <bgColor indexed="64"/>
      </patternFill>
    </fill>
    <fill>
      <patternFill patternType="solid">
        <fgColor rgb="FFFDFDE9"/>
        <bgColor rgb="FF000000"/>
      </patternFill>
    </fill>
    <fill>
      <patternFill patternType="solid">
        <fgColor rgb="FFCCECFF"/>
        <bgColor indexed="64"/>
      </patternFill>
    </fill>
    <fill>
      <patternFill patternType="solid">
        <fgColor rgb="FFFFFF00"/>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diagonal/>
    </border>
    <border>
      <left/>
      <right style="thin">
        <color rgb="FF000000"/>
      </right>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rgb="FF66FFCC"/>
      </left>
      <right style="thick">
        <color rgb="FF66FFCC"/>
      </right>
      <top style="thick">
        <color rgb="FF66FFCC"/>
      </top>
      <bottom style="thick">
        <color rgb="FF66FFCC"/>
      </bottom>
      <diagonal/>
    </border>
    <border>
      <left style="medium">
        <color indexed="64"/>
      </left>
      <right style="thin">
        <color auto="1"/>
      </right>
      <top/>
      <bottom/>
      <diagonal/>
    </border>
    <border>
      <left style="thin">
        <color auto="1"/>
      </left>
      <right style="medium">
        <color indexed="64"/>
      </right>
      <top/>
      <bottom/>
      <diagonal/>
    </border>
  </borders>
  <cellStyleXfs count="3">
    <xf numFmtId="0" fontId="0" fillId="0" borderId="0"/>
    <xf numFmtId="9" fontId="23" fillId="0" borderId="0" applyFont="0" applyFill="0" applyBorder="0" applyAlignment="0" applyProtection="0"/>
    <xf numFmtId="0" fontId="23" fillId="0" borderId="0"/>
  </cellStyleXfs>
  <cellXfs count="256">
    <xf numFmtId="0" fontId="0" fillId="0" borderId="0" xfId="0"/>
    <xf numFmtId="0" fontId="8"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9" fontId="9" fillId="0" borderId="1"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protection locked="0"/>
    </xf>
    <xf numFmtId="9" fontId="9" fillId="0" borderId="1" xfId="0" quotePrefix="1" applyNumberFormat="1"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0" fillId="0" borderId="0" xfId="0" applyAlignment="1">
      <alignment wrapText="1"/>
    </xf>
    <xf numFmtId="9" fontId="0" fillId="0" borderId="0" xfId="0" applyNumberFormat="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9" fontId="9" fillId="0" borderId="0" xfId="0" quotePrefix="1" applyNumberFormat="1" applyFont="1" applyFill="1" applyBorder="1" applyAlignment="1" applyProtection="1">
      <alignment horizontal="center" vertical="center" wrapText="1"/>
    </xf>
    <xf numFmtId="9" fontId="9"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9" fontId="1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0" fillId="0" borderId="0" xfId="0" applyFill="1" applyBorder="1"/>
    <xf numFmtId="0" fontId="0" fillId="0" borderId="0" xfId="0" applyFill="1" applyBorder="1" applyAlignment="1">
      <alignment wrapText="1"/>
    </xf>
    <xf numFmtId="9" fontId="0" fillId="0" borderId="0" xfId="0" applyNumberFormat="1" applyFill="1" applyBorder="1" applyAlignment="1">
      <alignment wrapText="1"/>
    </xf>
    <xf numFmtId="9" fontId="0" fillId="0" borderId="0" xfId="0" applyNumberFormat="1" applyAlignment="1">
      <alignment horizontal="center" vertical="center"/>
    </xf>
    <xf numFmtId="0" fontId="26" fillId="2" borderId="0" xfId="0" applyFont="1" applyFill="1" applyBorder="1" applyAlignment="1" applyProtection="1">
      <alignment horizontal="left" vertical="center" wrapText="1"/>
      <protection locked="0"/>
    </xf>
    <xf numFmtId="0" fontId="11" fillId="13" borderId="1" xfId="0" applyFont="1" applyFill="1" applyBorder="1" applyAlignment="1" applyProtection="1">
      <alignment horizontal="center" vertical="center" wrapText="1"/>
    </xf>
    <xf numFmtId="0" fontId="28" fillId="0" borderId="36" xfId="0" applyFont="1" applyFill="1" applyBorder="1" applyAlignment="1" applyProtection="1">
      <alignment horizontal="center" vertical="center" wrapText="1"/>
    </xf>
    <xf numFmtId="0" fontId="29" fillId="0" borderId="37" xfId="0" applyFont="1" applyFill="1" applyBorder="1" applyAlignment="1" applyProtection="1">
      <alignment horizontal="center" vertical="center"/>
    </xf>
    <xf numFmtId="0" fontId="29" fillId="0" borderId="37" xfId="0" applyFont="1" applyFill="1" applyBorder="1" applyAlignment="1" applyProtection="1">
      <alignment horizontal="center" vertical="center" wrapText="1"/>
    </xf>
    <xf numFmtId="0" fontId="29" fillId="0" borderId="38" xfId="0" applyFont="1" applyFill="1" applyBorder="1" applyAlignment="1" applyProtection="1">
      <alignment horizontal="center" vertical="center" wrapText="1"/>
    </xf>
    <xf numFmtId="0" fontId="30" fillId="0" borderId="0" xfId="0" applyFont="1"/>
    <xf numFmtId="0" fontId="28"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0" xfId="0" applyFont="1" applyAlignment="1">
      <alignment horizontal="center" vertical="center"/>
    </xf>
    <xf numFmtId="0" fontId="30" fillId="0" borderId="0" xfId="0" applyFont="1" applyAlignment="1">
      <alignment horizontal="left" wrapText="1"/>
    </xf>
    <xf numFmtId="9" fontId="0" fillId="0" borderId="0" xfId="0" applyNumberFormat="1" applyAlignment="1">
      <alignment horizontal="center" vertical="center" wrapText="1"/>
    </xf>
    <xf numFmtId="0" fontId="28" fillId="0" borderId="0" xfId="0" applyFont="1" applyFill="1" applyBorder="1" applyAlignment="1" applyProtection="1">
      <alignment horizontal="center" vertical="center" wrapText="1"/>
    </xf>
    <xf numFmtId="0" fontId="29" fillId="0" borderId="0" xfId="0" quotePrefix="1" applyFont="1" applyFill="1" applyBorder="1" applyAlignment="1" applyProtection="1">
      <alignment horizontal="center" vertical="center" wrapText="1"/>
    </xf>
    <xf numFmtId="0" fontId="30" fillId="0" borderId="0" xfId="0" applyFont="1" applyAlignment="1">
      <alignment horizontal="left" vertical="top" wrapText="1"/>
    </xf>
    <xf numFmtId="0" fontId="11" fillId="13" borderId="1" xfId="0" applyFont="1" applyFill="1" applyBorder="1" applyAlignment="1" applyProtection="1">
      <alignment horizontal="center" vertical="center" wrapText="1"/>
      <protection locked="0"/>
    </xf>
    <xf numFmtId="9" fontId="12" fillId="2" borderId="4" xfId="0" applyNumberFormat="1"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9" fontId="12" fillId="2" borderId="7" xfId="0" applyNumberFormat="1" applyFont="1" applyFill="1" applyBorder="1" applyAlignment="1" applyProtection="1">
      <alignment horizontal="left" vertical="center" wrapText="1"/>
      <protection locked="0"/>
    </xf>
    <xf numFmtId="9" fontId="13" fillId="2" borderId="9" xfId="0" applyNumberFormat="1" applyFont="1" applyFill="1" applyBorder="1" applyAlignment="1" applyProtection="1">
      <alignment horizontal="left" vertical="center" wrapText="1"/>
      <protection locked="0"/>
    </xf>
    <xf numFmtId="0" fontId="14" fillId="7" borderId="11"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9" fontId="14" fillId="7" borderId="16" xfId="0" applyNumberFormat="1"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left" vertical="center" wrapText="1"/>
      <protection locked="0"/>
    </xf>
    <xf numFmtId="0" fontId="26" fillId="10" borderId="12" xfId="0" applyFont="1" applyFill="1" applyBorder="1" applyAlignment="1" applyProtection="1">
      <alignment horizontal="center" vertical="center" wrapText="1"/>
      <protection locked="0"/>
    </xf>
    <xf numFmtId="9" fontId="0" fillId="0" borderId="12" xfId="0" applyNumberFormat="1" applyBorder="1" applyAlignment="1" applyProtection="1">
      <alignment horizontal="center" vertical="center"/>
      <protection locked="0"/>
    </xf>
    <xf numFmtId="9" fontId="25" fillId="0" borderId="12" xfId="0" applyNumberFormat="1" applyFont="1" applyBorder="1" applyAlignment="1" applyProtection="1">
      <alignment horizontal="left" vertical="center"/>
      <protection locked="0"/>
    </xf>
    <xf numFmtId="0" fontId="0" fillId="0" borderId="12" xfId="0" applyBorder="1" applyProtection="1">
      <protection locked="0"/>
    </xf>
    <xf numFmtId="0" fontId="17" fillId="4" borderId="13" xfId="0" applyFont="1" applyFill="1" applyBorder="1" applyAlignment="1" applyProtection="1">
      <alignment horizontal="center" vertical="center" wrapText="1"/>
      <protection locked="0"/>
    </xf>
    <xf numFmtId="0" fontId="17" fillId="4" borderId="13" xfId="0" applyFont="1" applyFill="1" applyBorder="1" applyAlignment="1" applyProtection="1">
      <alignment horizontal="left" vertical="center" wrapText="1"/>
      <protection locked="0"/>
    </xf>
    <xf numFmtId="0" fontId="26" fillId="10" borderId="13" xfId="0" applyFont="1" applyFill="1" applyBorder="1" applyAlignment="1" applyProtection="1">
      <alignment horizontal="center" vertical="center" wrapText="1"/>
      <protection locked="0"/>
    </xf>
    <xf numFmtId="9" fontId="0" fillId="0" borderId="13" xfId="0" applyNumberFormat="1" applyBorder="1" applyAlignment="1" applyProtection="1">
      <alignment horizontal="center" vertical="center"/>
      <protection locked="0"/>
    </xf>
    <xf numFmtId="9" fontId="25" fillId="0" borderId="13" xfId="0" applyNumberFormat="1" applyFont="1" applyBorder="1" applyAlignment="1" applyProtection="1">
      <alignment horizontal="left" vertical="center"/>
      <protection locked="0"/>
    </xf>
    <xf numFmtId="0" fontId="0" fillId="0" borderId="13" xfId="0" applyBorder="1" applyProtection="1">
      <protection locked="0"/>
    </xf>
    <xf numFmtId="0" fontId="17" fillId="4" borderId="13" xfId="0" applyFont="1" applyFill="1" applyBorder="1" applyAlignment="1" applyProtection="1">
      <alignment horizontal="left" vertical="top" wrapText="1"/>
      <protection locked="0"/>
    </xf>
    <xf numFmtId="0" fontId="17" fillId="4" borderId="11"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left" vertical="top" wrapText="1"/>
      <protection locked="0"/>
    </xf>
    <xf numFmtId="0" fontId="17" fillId="4" borderId="11" xfId="0" applyFont="1" applyFill="1" applyBorder="1" applyAlignment="1" applyProtection="1">
      <alignment horizontal="left" vertical="center" wrapText="1"/>
      <protection locked="0"/>
    </xf>
    <xf numFmtId="0" fontId="26" fillId="10" borderId="11" xfId="0" applyFont="1" applyFill="1" applyBorder="1" applyAlignment="1" applyProtection="1">
      <alignment horizontal="center" vertical="center" wrapText="1"/>
      <protection locked="0"/>
    </xf>
    <xf numFmtId="9" fontId="0" fillId="0" borderId="11" xfId="0" applyNumberFormat="1" applyBorder="1" applyAlignment="1" applyProtection="1">
      <alignment horizontal="center" vertical="center"/>
      <protection locked="0"/>
    </xf>
    <xf numFmtId="9" fontId="25" fillId="0" borderId="11" xfId="0" applyNumberFormat="1" applyFont="1" applyBorder="1" applyAlignment="1" applyProtection="1">
      <alignment horizontal="left" vertical="center"/>
      <protection locked="0"/>
    </xf>
    <xf numFmtId="0" fontId="0" fillId="0" borderId="11" xfId="0" applyBorder="1" applyProtection="1">
      <protection locked="0"/>
    </xf>
    <xf numFmtId="0" fontId="6" fillId="8" borderId="21"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6" fillId="8" borderId="29" xfId="0" applyFont="1" applyFill="1" applyBorder="1" applyAlignment="1" applyProtection="1">
      <alignment horizontal="left" vertical="center" wrapText="1"/>
      <protection locked="0"/>
    </xf>
    <xf numFmtId="0" fontId="6" fillId="8" borderId="23" xfId="0" applyFont="1" applyFill="1" applyBorder="1" applyAlignment="1" applyProtection="1">
      <alignment horizontal="center" vertical="center" wrapText="1"/>
      <protection locked="0"/>
    </xf>
    <xf numFmtId="0" fontId="20" fillId="8" borderId="24" xfId="0" applyFont="1" applyFill="1" applyBorder="1" applyAlignment="1" applyProtection="1">
      <alignment horizontal="center" vertical="center" wrapText="1"/>
      <protection locked="0"/>
    </xf>
    <xf numFmtId="0" fontId="6" fillId="8" borderId="28" xfId="0" applyFont="1" applyFill="1" applyBorder="1" applyAlignment="1" applyProtection="1">
      <alignment horizontal="left" vertical="center" wrapText="1"/>
      <protection locked="0"/>
    </xf>
    <xf numFmtId="9" fontId="25" fillId="0" borderId="12" xfId="0" applyNumberFormat="1" applyFont="1" applyBorder="1" applyAlignment="1" applyProtection="1">
      <alignment vertical="center"/>
      <protection locked="0"/>
    </xf>
    <xf numFmtId="9" fontId="25" fillId="0" borderId="13" xfId="0" applyNumberFormat="1" applyFont="1" applyBorder="1" applyAlignment="1" applyProtection="1">
      <alignment vertical="center"/>
      <protection locked="0"/>
    </xf>
    <xf numFmtId="0" fontId="2" fillId="8" borderId="17"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0" fontId="18" fillId="11" borderId="19"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6" fillId="8" borderId="30" xfId="0" applyFont="1" applyFill="1" applyBorder="1" applyAlignment="1" applyProtection="1">
      <alignment horizontal="center" vertical="center" wrapText="1"/>
      <protection locked="0"/>
    </xf>
    <xf numFmtId="0" fontId="17" fillId="9" borderId="13" xfId="0" applyFont="1" applyFill="1" applyBorder="1" applyAlignment="1" applyProtection="1">
      <alignment vertical="center" wrapText="1"/>
      <protection locked="0"/>
    </xf>
    <xf numFmtId="0" fontId="17" fillId="9" borderId="11" xfId="0" applyFont="1" applyFill="1" applyBorder="1" applyAlignment="1" applyProtection="1">
      <alignment vertical="center" wrapText="1"/>
      <protection locked="0"/>
    </xf>
    <xf numFmtId="0" fontId="27" fillId="11" borderId="32" xfId="0" applyFont="1" applyFill="1" applyBorder="1" applyAlignment="1" applyProtection="1">
      <alignment horizontal="center" vertical="center" wrapText="1"/>
      <protection locked="0"/>
    </xf>
    <xf numFmtId="0" fontId="16" fillId="8" borderId="17" xfId="0" applyFont="1" applyFill="1" applyBorder="1" applyAlignment="1" applyProtection="1">
      <alignment horizontal="center" vertical="center" wrapText="1"/>
      <protection locked="0"/>
    </xf>
    <xf numFmtId="0" fontId="16" fillId="8" borderId="19" xfId="0" applyFont="1" applyFill="1" applyBorder="1" applyAlignment="1" applyProtection="1">
      <alignment horizontal="center" vertical="center" wrapText="1"/>
      <protection locked="0"/>
    </xf>
    <xf numFmtId="9" fontId="24" fillId="12" borderId="19" xfId="0" applyNumberFormat="1" applyFont="1" applyFill="1" applyBorder="1" applyAlignment="1" applyProtection="1">
      <alignment horizontal="center" vertical="center"/>
      <protection locked="0"/>
    </xf>
    <xf numFmtId="0" fontId="2" fillId="8" borderId="26" xfId="0" applyFont="1" applyFill="1" applyBorder="1" applyAlignment="1" applyProtection="1">
      <alignment horizontal="center" vertical="center" wrapText="1"/>
      <protection locked="0"/>
    </xf>
    <xf numFmtId="0" fontId="6" fillId="8" borderId="18"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left" vertical="top" wrapText="1"/>
      <protection locked="0"/>
    </xf>
    <xf numFmtId="9" fontId="0" fillId="0" borderId="0" xfId="0" applyNumberFormat="1" applyAlignment="1" applyProtection="1">
      <alignment horizontal="center" vertical="center"/>
      <protection locked="0"/>
    </xf>
    <xf numFmtId="9" fontId="25" fillId="0" borderId="11" xfId="0" applyNumberFormat="1" applyFont="1" applyBorder="1" applyAlignment="1" applyProtection="1">
      <alignment vertical="center"/>
      <protection locked="0"/>
    </xf>
    <xf numFmtId="9" fontId="27" fillId="11" borderId="32" xfId="1"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6" fillId="8" borderId="20" xfId="0" applyFont="1" applyFill="1" applyBorder="1" applyAlignment="1" applyProtection="1">
      <alignment horizontal="center" vertical="center" wrapText="1"/>
      <protection locked="0"/>
    </xf>
    <xf numFmtId="0" fontId="19" fillId="8" borderId="19" xfId="0" applyFont="1" applyFill="1" applyBorder="1" applyAlignment="1" applyProtection="1">
      <alignment horizontal="left" vertical="center" wrapText="1"/>
      <protection locked="0"/>
    </xf>
    <xf numFmtId="9" fontId="24" fillId="12" borderId="19" xfId="0" applyNumberFormat="1" applyFont="1" applyFill="1" applyBorder="1" applyAlignment="1" applyProtection="1">
      <alignment horizontal="center" vertical="center" wrapText="1"/>
      <protection locked="0"/>
    </xf>
    <xf numFmtId="0" fontId="17" fillId="4" borderId="40" xfId="0" applyFont="1" applyFill="1" applyBorder="1" applyAlignment="1" applyProtection="1">
      <alignment horizontal="center" vertical="center" wrapText="1"/>
      <protection locked="0"/>
    </xf>
    <xf numFmtId="0" fontId="17" fillId="4" borderId="40" xfId="0" applyFont="1" applyFill="1" applyBorder="1" applyAlignment="1" applyProtection="1">
      <alignment horizontal="left" vertical="top" wrapText="1"/>
      <protection locked="0"/>
    </xf>
    <xf numFmtId="0" fontId="26" fillId="10" borderId="40" xfId="0" applyFont="1" applyFill="1" applyBorder="1" applyAlignment="1" applyProtection="1">
      <alignment horizontal="center" vertical="center" wrapText="1"/>
      <protection locked="0"/>
    </xf>
    <xf numFmtId="9" fontId="0" fillId="0" borderId="40" xfId="0" applyNumberFormat="1" applyBorder="1" applyAlignment="1" applyProtection="1">
      <alignment horizontal="center" vertical="center"/>
      <protection locked="0"/>
    </xf>
    <xf numFmtId="9" fontId="25" fillId="0" borderId="40" xfId="0" applyNumberFormat="1" applyFont="1" applyBorder="1" applyAlignment="1" applyProtection="1">
      <alignment vertical="center"/>
      <protection locked="0"/>
    </xf>
    <xf numFmtId="0" fontId="0" fillId="0" borderId="40" xfId="0" applyBorder="1" applyProtection="1">
      <protection locked="0"/>
    </xf>
    <xf numFmtId="0" fontId="0" fillId="0" borderId="0" xfId="0" applyProtection="1">
      <protection locked="0"/>
    </xf>
    <xf numFmtId="9" fontId="0" fillId="0" borderId="0" xfId="0" applyNumberFormat="1" applyProtection="1">
      <protection locked="0"/>
    </xf>
    <xf numFmtId="0" fontId="8" fillId="3" borderId="1" xfId="0" applyFont="1" applyFill="1" applyBorder="1" applyAlignment="1" applyProtection="1">
      <alignment horizontal="center" vertical="center" wrapText="1"/>
    </xf>
    <xf numFmtId="9" fontId="24" fillId="12" borderId="18" xfId="0" applyNumberFormat="1" applyFont="1" applyFill="1" applyBorder="1" applyAlignment="1" applyProtection="1">
      <alignment horizontal="center" vertical="center" wrapText="1"/>
      <protection locked="0"/>
    </xf>
    <xf numFmtId="9" fontId="10" fillId="0" borderId="13" xfId="0" applyNumberFormat="1" applyFont="1" applyFill="1" applyBorder="1" applyAlignment="1" applyProtection="1">
      <alignment horizontal="center" vertical="center" wrapText="1"/>
    </xf>
    <xf numFmtId="0" fontId="0" fillId="0" borderId="0" xfId="0" applyProtection="1"/>
    <xf numFmtId="0" fontId="24" fillId="17" borderId="43" xfId="0" applyFont="1" applyFill="1" applyBorder="1" applyAlignment="1" applyProtection="1">
      <alignment horizontal="center"/>
    </xf>
    <xf numFmtId="0" fontId="24" fillId="17" borderId="44" xfId="0" applyFont="1" applyFill="1" applyBorder="1" applyAlignment="1" applyProtection="1">
      <alignment horizontal="center"/>
    </xf>
    <xf numFmtId="0" fontId="24" fillId="17" borderId="20" xfId="0" applyFont="1" applyFill="1" applyBorder="1" applyAlignment="1" applyProtection="1">
      <alignment horizontal="center"/>
    </xf>
    <xf numFmtId="0" fontId="0" fillId="18" borderId="45" xfId="0" applyFont="1" applyFill="1" applyBorder="1" applyAlignment="1" applyProtection="1">
      <alignment horizontal="center"/>
      <protection locked="0"/>
    </xf>
    <xf numFmtId="0" fontId="39" fillId="13" borderId="1" xfId="0" applyFont="1" applyFill="1" applyBorder="1" applyAlignment="1" applyProtection="1">
      <alignment horizontal="center" vertical="center" wrapText="1"/>
    </xf>
    <xf numFmtId="0" fontId="39" fillId="13" borderId="2"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13" xfId="0" applyFont="1" applyFill="1" applyBorder="1" applyAlignment="1" applyProtection="1">
      <alignment horizontal="left" vertical="center" wrapText="1"/>
    </xf>
    <xf numFmtId="0" fontId="2" fillId="6" borderId="4" xfId="0" applyFont="1" applyFill="1" applyBorder="1" applyAlignment="1" applyProtection="1">
      <alignment horizontal="left" vertical="top" wrapText="1"/>
    </xf>
    <xf numFmtId="0" fontId="2" fillId="6" borderId="5" xfId="0" applyFont="1" applyFill="1" applyBorder="1" applyAlignment="1" applyProtection="1">
      <alignment horizontal="left" vertical="top" wrapText="1"/>
    </xf>
    <xf numFmtId="0" fontId="2" fillId="6" borderId="6" xfId="0" applyFont="1" applyFill="1" applyBorder="1" applyAlignment="1" applyProtection="1">
      <alignment horizontal="left" vertical="top" wrapText="1"/>
    </xf>
    <xf numFmtId="0" fontId="3" fillId="5" borderId="1"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8" fillId="3" borderId="13" xfId="0" applyFont="1" applyFill="1" applyBorder="1" applyAlignment="1" applyProtection="1">
      <alignment horizontal="left" vertical="center" wrapText="1"/>
    </xf>
    <xf numFmtId="0" fontId="6" fillId="3" borderId="11"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indent="1"/>
    </xf>
    <xf numFmtId="0" fontId="3" fillId="2" borderId="5" xfId="0" applyFont="1" applyFill="1" applyBorder="1" applyAlignment="1" applyProtection="1">
      <alignment horizontal="left" vertical="center" wrapText="1" indent="1"/>
    </xf>
    <xf numFmtId="0" fontId="3" fillId="2" borderId="6"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wrapText="1" indent="1"/>
    </xf>
    <xf numFmtId="0" fontId="3" fillId="2" borderId="8" xfId="0" applyFont="1" applyFill="1" applyBorder="1" applyAlignment="1" applyProtection="1">
      <alignment horizontal="left" vertical="center" wrapText="1" indent="1"/>
    </xf>
    <xf numFmtId="0" fontId="6" fillId="3" borderId="12"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8" fillId="3" borderId="1" xfId="0" applyFont="1" applyFill="1" applyBorder="1" applyAlignment="1" applyProtection="1">
      <alignment horizontal="left" vertical="center" indent="1"/>
    </xf>
    <xf numFmtId="0" fontId="8" fillId="3" borderId="2" xfId="0" applyFont="1" applyFill="1" applyBorder="1" applyAlignment="1" applyProtection="1">
      <alignment horizontal="left" vertical="center" indent="1"/>
    </xf>
    <xf numFmtId="0" fontId="8" fillId="3" borderId="3" xfId="0" applyFont="1" applyFill="1" applyBorder="1" applyAlignment="1" applyProtection="1">
      <alignment horizontal="left" vertical="center" indent="1"/>
    </xf>
    <xf numFmtId="0" fontId="7"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2" fillId="2" borderId="7"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8" xfId="0" applyFont="1" applyFill="1" applyBorder="1" applyAlignment="1" applyProtection="1">
      <alignment horizontal="left"/>
    </xf>
    <xf numFmtId="0" fontId="7" fillId="2" borderId="7" xfId="0" applyFont="1" applyFill="1" applyBorder="1" applyAlignment="1" applyProtection="1">
      <alignment horizontal="center"/>
    </xf>
    <xf numFmtId="0" fontId="7" fillId="2" borderId="0" xfId="0" applyFont="1" applyFill="1" applyBorder="1" applyAlignment="1" applyProtection="1">
      <alignment horizontal="center"/>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indent="1"/>
      <protection locked="0"/>
    </xf>
    <xf numFmtId="0" fontId="5" fillId="2" borderId="8"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indent="1"/>
      <protection locked="0"/>
    </xf>
    <xf numFmtId="0" fontId="5" fillId="2" borderId="8" xfId="0" applyFont="1" applyFill="1" applyBorder="1" applyAlignment="1" applyProtection="1">
      <alignment horizontal="left" vertical="center" wrapText="1" indent="1"/>
      <protection locked="0"/>
    </xf>
    <xf numFmtId="0" fontId="6" fillId="3" borderId="7"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2" fillId="2" borderId="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10" borderId="1" xfId="0" applyFont="1" applyFill="1" applyBorder="1" applyAlignment="1" applyProtection="1">
      <alignment horizontal="left" vertical="center" wrapText="1"/>
    </xf>
    <xf numFmtId="0" fontId="2" fillId="10" borderId="2" xfId="0" applyFont="1" applyFill="1" applyBorder="1" applyAlignment="1" applyProtection="1">
      <alignment horizontal="left" vertical="center" wrapText="1"/>
    </xf>
    <xf numFmtId="0" fontId="2" fillId="10" borderId="3"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2" fillId="10" borderId="1"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2" fillId="10" borderId="3" xfId="0" applyFont="1" applyFill="1" applyBorder="1" applyAlignment="1" applyProtection="1">
      <alignment horizontal="center" vertical="center" wrapText="1"/>
      <protection locked="0"/>
    </xf>
    <xf numFmtId="0" fontId="38" fillId="13" borderId="1" xfId="0" applyFont="1" applyFill="1" applyBorder="1" applyAlignment="1" applyProtection="1">
      <alignment horizontal="left" vertical="center" wrapText="1"/>
      <protection locked="0"/>
    </xf>
    <xf numFmtId="0" fontId="38" fillId="13" borderId="2" xfId="0" applyFont="1" applyFill="1" applyBorder="1" applyAlignment="1" applyProtection="1">
      <alignment horizontal="left" vertical="center" wrapText="1"/>
      <protection locked="0"/>
    </xf>
    <xf numFmtId="0" fontId="38" fillId="13" borderId="3" xfId="0" applyFont="1" applyFill="1" applyBorder="1" applyAlignment="1" applyProtection="1">
      <alignment horizontal="left" vertical="center" wrapText="1"/>
      <protection locked="0"/>
    </xf>
    <xf numFmtId="0" fontId="16" fillId="8" borderId="46" xfId="0" applyFont="1" applyFill="1" applyBorder="1" applyAlignment="1" applyProtection="1">
      <alignment horizontal="center" vertical="center" wrapText="1"/>
      <protection locked="0"/>
    </xf>
    <xf numFmtId="0" fontId="16" fillId="8" borderId="23" xfId="0" applyFont="1" applyFill="1" applyBorder="1" applyAlignment="1" applyProtection="1">
      <alignment horizontal="center" vertical="center" wrapText="1"/>
      <protection locked="0"/>
    </xf>
    <xf numFmtId="0" fontId="12" fillId="2" borderId="7"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26" fillId="2" borderId="10" xfId="0" applyFont="1" applyFill="1" applyBorder="1" applyAlignment="1" applyProtection="1">
      <alignment vertical="center" wrapText="1"/>
      <protection locked="0"/>
    </xf>
    <xf numFmtId="0" fontId="26" fillId="2" borderId="15" xfId="0" applyFont="1" applyFill="1" applyBorder="1" applyAlignment="1" applyProtection="1">
      <alignment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protection locked="0"/>
    </xf>
    <xf numFmtId="0" fontId="16" fillId="8" borderId="3"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left" vertical="top" wrapText="1"/>
      <protection locked="0"/>
    </xf>
    <xf numFmtId="0" fontId="37" fillId="2" borderId="5" xfId="0" applyFont="1" applyFill="1" applyBorder="1" applyAlignment="1" applyProtection="1">
      <alignment horizontal="left" vertical="top"/>
      <protection locked="0"/>
    </xf>
    <xf numFmtId="0" fontId="37" fillId="2" borderId="2" xfId="0" applyFont="1" applyFill="1" applyBorder="1" applyAlignment="1" applyProtection="1">
      <alignment horizontal="left" vertical="top"/>
      <protection locked="0"/>
    </xf>
    <xf numFmtId="0" fontId="37" fillId="2" borderId="3" xfId="0" applyFont="1" applyFill="1" applyBorder="1" applyAlignment="1" applyProtection="1">
      <alignment horizontal="left" vertical="top"/>
      <protection locked="0"/>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26" fillId="2" borderId="5"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16" fillId="8" borderId="16" xfId="0" applyFont="1" applyFill="1" applyBorder="1" applyAlignment="1" applyProtection="1">
      <alignment horizontal="center" vertical="center" wrapText="1"/>
      <protection locked="0"/>
    </xf>
    <xf numFmtId="0" fontId="16" fillId="8" borderId="24" xfId="0" applyFont="1" applyFill="1" applyBorder="1" applyAlignment="1" applyProtection="1">
      <alignment horizontal="center" vertical="center" wrapText="1"/>
      <protection locked="0"/>
    </xf>
    <xf numFmtId="0" fontId="17" fillId="8" borderId="7" xfId="0" applyFont="1" applyFill="1" applyBorder="1" applyAlignment="1" applyProtection="1">
      <alignment horizontal="center" vertical="center" wrapText="1"/>
      <protection locked="0"/>
    </xf>
    <xf numFmtId="0" fontId="17" fillId="8" borderId="25"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center" vertical="center" wrapText="1"/>
      <protection locked="0"/>
    </xf>
    <xf numFmtId="0" fontId="18" fillId="11" borderId="24" xfId="0" applyFont="1" applyFill="1" applyBorder="1" applyAlignment="1" applyProtection="1">
      <alignment horizontal="center" vertical="center" wrapText="1"/>
      <protection locked="0"/>
    </xf>
    <xf numFmtId="9" fontId="18" fillId="11" borderId="22" xfId="1" applyFont="1" applyFill="1" applyBorder="1" applyAlignment="1" applyProtection="1">
      <alignment horizontal="center" vertical="center" wrapText="1"/>
      <protection locked="0"/>
    </xf>
    <xf numFmtId="9" fontId="18" fillId="11" borderId="24" xfId="1" applyFont="1" applyFill="1" applyBorder="1" applyAlignment="1" applyProtection="1">
      <alignment horizontal="center" vertical="center" wrapText="1"/>
      <protection locked="0"/>
    </xf>
    <xf numFmtId="0" fontId="16" fillId="8" borderId="8"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33" xfId="0" applyFont="1" applyFill="1" applyBorder="1" applyAlignment="1" applyProtection="1">
      <alignment horizontal="center" vertical="center" wrapText="1"/>
      <protection locked="0"/>
    </xf>
    <xf numFmtId="0" fontId="6" fillId="8" borderId="30" xfId="0" applyFont="1" applyFill="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protection locked="0"/>
    </xf>
    <xf numFmtId="0" fontId="18" fillId="11" borderId="12" xfId="0" applyFont="1" applyFill="1" applyBorder="1" applyAlignment="1" applyProtection="1">
      <alignment horizontal="center" vertical="center" wrapText="1"/>
      <protection locked="0"/>
    </xf>
    <xf numFmtId="0" fontId="18" fillId="11" borderId="33" xfId="0" applyFont="1" applyFill="1" applyBorder="1" applyAlignment="1" applyProtection="1">
      <alignment horizontal="center" vertical="center" wrapText="1"/>
      <protection locked="0"/>
    </xf>
    <xf numFmtId="9" fontId="18" fillId="11" borderId="12" xfId="1" applyFont="1" applyFill="1" applyBorder="1" applyAlignment="1" applyProtection="1">
      <alignment horizontal="center" vertical="center" wrapText="1"/>
      <protection locked="0"/>
    </xf>
    <xf numFmtId="9" fontId="18" fillId="11" borderId="33" xfId="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xf>
    <xf numFmtId="0" fontId="31" fillId="14" borderId="40" xfId="0" applyFont="1" applyFill="1" applyBorder="1" applyAlignment="1" applyProtection="1">
      <alignment horizontal="center" vertical="center"/>
      <protection locked="0"/>
    </xf>
    <xf numFmtId="0" fontId="32" fillId="15" borderId="41" xfId="0" applyFont="1" applyFill="1" applyBorder="1" applyAlignment="1" applyProtection="1">
      <alignment horizontal="left" vertical="top" wrapText="1" indent="1"/>
    </xf>
    <xf numFmtId="0" fontId="32" fillId="15" borderId="0" xfId="0" applyFont="1" applyFill="1" applyBorder="1" applyAlignment="1" applyProtection="1">
      <alignment horizontal="left" vertical="top" wrapText="1" indent="1"/>
    </xf>
    <xf numFmtId="0" fontId="32" fillId="15" borderId="42" xfId="0" applyFont="1" applyFill="1" applyBorder="1" applyAlignment="1" applyProtection="1">
      <alignment horizontal="left" vertical="top" wrapText="1" indent="1"/>
    </xf>
    <xf numFmtId="0" fontId="33" fillId="16" borderId="43" xfId="2" applyFont="1" applyFill="1" applyBorder="1" applyAlignment="1" applyProtection="1">
      <alignment horizontal="center" vertical="center"/>
    </xf>
    <xf numFmtId="0" fontId="33" fillId="16" borderId="44" xfId="2" applyFont="1" applyFill="1" applyBorder="1" applyAlignment="1" applyProtection="1">
      <alignment horizontal="center" vertical="center"/>
    </xf>
    <xf numFmtId="0" fontId="33" fillId="16" borderId="20" xfId="2" applyFont="1" applyFill="1" applyBorder="1" applyAlignment="1" applyProtection="1">
      <alignment horizontal="center" vertical="center"/>
    </xf>
  </cellXfs>
  <cellStyles count="3">
    <cellStyle name="Normal" xfId="0" builtinId="0"/>
    <cellStyle name="Normal 5" xfId="2"/>
    <cellStyle name="Pourcentage" xfId="1" builtinId="5"/>
  </cellStyles>
  <dxfs count="0"/>
  <tableStyles count="0" defaultTableStyle="TableStyleMedium2" defaultPivotStyle="PivotStyleMedium9"/>
  <colors>
    <mruColors>
      <color rgb="FF66FFCC"/>
      <color rgb="FFCCFFFF"/>
      <color rgb="FFCCECFF"/>
      <color rgb="FFFFFF66"/>
      <color rgb="FFFF9933"/>
      <color rgb="FF99CCFF"/>
      <color rgb="FFFF99FF"/>
      <color rgb="FFFFFFCC"/>
      <color rgb="FF99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sng" strike="noStrike" kern="1200" cap="all" spc="150" baseline="0">
                <a:solidFill>
                  <a:schemeClr val="tx2"/>
                </a:solidFill>
                <a:latin typeface="+mn-lt"/>
                <a:ea typeface="+mn-ea"/>
                <a:cs typeface="+mn-cs"/>
              </a:defRPr>
            </a:pPr>
            <a:r>
              <a:rPr lang="fr-FR" sz="1400" u="sng">
                <a:solidFill>
                  <a:schemeClr val="tx2"/>
                </a:solidFill>
              </a:rPr>
              <a:t>Résultats des processus de traitement </a:t>
            </a:r>
          </a:p>
          <a:p>
            <a:pPr>
              <a:defRPr u="sng">
                <a:solidFill>
                  <a:schemeClr val="tx2"/>
                </a:solidFill>
              </a:defRPr>
            </a:pPr>
            <a:r>
              <a:rPr lang="fr-FR" sz="1400" u="sng">
                <a:solidFill>
                  <a:schemeClr val="tx2"/>
                </a:solidFill>
              </a:rPr>
              <a:t>des Donnees</a:t>
            </a:r>
            <a:r>
              <a:rPr lang="fr-FR" sz="1400" u="sng" baseline="0">
                <a:solidFill>
                  <a:schemeClr val="tx2"/>
                </a:solidFill>
              </a:rPr>
              <a:t> a caractere personnel</a:t>
            </a:r>
            <a:r>
              <a:rPr lang="fr-FR" sz="1400" u="sng">
                <a:solidFill>
                  <a:schemeClr val="tx2"/>
                </a:solidFill>
              </a:rPr>
              <a:t> </a:t>
            </a:r>
          </a:p>
        </c:rich>
      </c:tx>
      <c:layout>
        <c:manualLayout>
          <c:xMode val="edge"/>
          <c:yMode val="edge"/>
          <c:x val="0.23162901247513551"/>
          <c:y val="1.1042100398776327E-2"/>
        </c:manualLayout>
      </c:layout>
      <c:overlay val="0"/>
      <c:spPr>
        <a:noFill/>
        <a:ln>
          <a:noFill/>
        </a:ln>
        <a:effectLst/>
      </c:spPr>
      <c:txPr>
        <a:bodyPr rot="0" spcFirstLastPara="1" vertOverflow="ellipsis" vert="horz" wrap="square" anchor="ctr" anchorCtr="1"/>
        <a:lstStyle/>
        <a:p>
          <a:pPr>
            <a:defRPr sz="1800" b="1" i="0" u="sng" strike="noStrike" kern="1200" cap="all" spc="150" baseline="0">
              <a:solidFill>
                <a:schemeClr val="tx2"/>
              </a:solidFill>
              <a:latin typeface="+mn-lt"/>
              <a:ea typeface="+mn-ea"/>
              <a:cs typeface="+mn-cs"/>
            </a:defRPr>
          </a:pPr>
          <a:endParaRPr lang="fr-FR"/>
        </a:p>
      </c:txPr>
    </c:title>
    <c:autoTitleDeleted val="0"/>
    <c:plotArea>
      <c:layout>
        <c:manualLayout>
          <c:layoutTarget val="inner"/>
          <c:xMode val="edge"/>
          <c:yMode val="edge"/>
          <c:x val="0.31922534741303243"/>
          <c:y val="0.12660185866428725"/>
          <c:w val="0.41106321705486121"/>
          <c:h val="0.76362048183340903"/>
        </c:manualLayout>
      </c:layout>
      <c:radarChart>
        <c:radarStyle val="filled"/>
        <c:varyColors val="0"/>
        <c:ser>
          <c:idx val="0"/>
          <c:order val="0"/>
          <c:tx>
            <c:v>Couleur 1</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Résultats!$C$17:$C$27</c:f>
              <c:numCache>
                <c:formatCode>General</c:formatCode>
                <c:ptCount val="11"/>
                <c:pt idx="0">
                  <c:v>1</c:v>
                </c:pt>
                <c:pt idx="1">
                  <c:v>1</c:v>
                </c:pt>
                <c:pt idx="2">
                  <c:v>0</c:v>
                </c:pt>
                <c:pt idx="3">
                  <c:v>0</c:v>
                </c:pt>
                <c:pt idx="4">
                  <c:v>0</c:v>
                </c:pt>
                <c:pt idx="5">
                  <c:v>0</c:v>
                </c:pt>
                <c:pt idx="6">
                  <c:v>0</c:v>
                </c:pt>
                <c:pt idx="7">
                  <c:v>0</c:v>
                </c:pt>
                <c:pt idx="8">
                  <c:v>0</c:v>
                </c:pt>
                <c:pt idx="9">
                  <c:v>0</c:v>
                </c:pt>
                <c:pt idx="10">
                  <c:v>0</c:v>
                </c:pt>
              </c:numCache>
            </c:numRef>
          </c:val>
        </c:ser>
        <c:ser>
          <c:idx val="1"/>
          <c:order val="1"/>
          <c:tx>
            <c:v>Couleur 2</c:v>
          </c:tx>
          <c:spPr>
            <a:solidFill>
              <a:schemeClr val="bg1"/>
            </a:solidFill>
            <a:ln w="25400">
              <a:solidFill>
                <a:schemeClr val="accent5">
                  <a:lumMod val="50000"/>
                </a:schemeClr>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Résultats!$D$17:$D$27</c:f>
              <c:numCache>
                <c:formatCode>General</c:formatCode>
                <c:ptCount val="11"/>
                <c:pt idx="0">
                  <c:v>0</c:v>
                </c:pt>
                <c:pt idx="1">
                  <c:v>1</c:v>
                </c:pt>
                <c:pt idx="2">
                  <c:v>1</c:v>
                </c:pt>
                <c:pt idx="3">
                  <c:v>0</c:v>
                </c:pt>
                <c:pt idx="4">
                  <c:v>0</c:v>
                </c:pt>
                <c:pt idx="5">
                  <c:v>0</c:v>
                </c:pt>
                <c:pt idx="6">
                  <c:v>0</c:v>
                </c:pt>
                <c:pt idx="7">
                  <c:v>0</c:v>
                </c:pt>
                <c:pt idx="8">
                  <c:v>0</c:v>
                </c:pt>
                <c:pt idx="9">
                  <c:v>0</c:v>
                </c:pt>
                <c:pt idx="10">
                  <c:v>0</c:v>
                </c:pt>
              </c:numCache>
            </c:numRef>
          </c:val>
        </c:ser>
        <c:ser>
          <c:idx val="2"/>
          <c:order val="2"/>
          <c:tx>
            <c:v>Couleur 3</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Résultats!$E$17:$E$27</c:f>
              <c:numCache>
                <c:formatCode>General</c:formatCode>
                <c:ptCount val="11"/>
                <c:pt idx="0">
                  <c:v>0</c:v>
                </c:pt>
                <c:pt idx="1">
                  <c:v>0</c:v>
                </c:pt>
                <c:pt idx="2">
                  <c:v>1</c:v>
                </c:pt>
                <c:pt idx="3">
                  <c:v>1</c:v>
                </c:pt>
                <c:pt idx="4">
                  <c:v>0</c:v>
                </c:pt>
                <c:pt idx="5">
                  <c:v>0</c:v>
                </c:pt>
                <c:pt idx="6">
                  <c:v>0</c:v>
                </c:pt>
                <c:pt idx="7">
                  <c:v>0</c:v>
                </c:pt>
                <c:pt idx="8">
                  <c:v>0</c:v>
                </c:pt>
                <c:pt idx="9">
                  <c:v>0</c:v>
                </c:pt>
                <c:pt idx="10">
                  <c:v>0</c:v>
                </c:pt>
              </c:numCache>
            </c:numRef>
          </c:val>
        </c:ser>
        <c:ser>
          <c:idx val="3"/>
          <c:order val="3"/>
          <c:tx>
            <c:v>Couleur 4</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Résultats!$F$17:$F$27</c:f>
              <c:numCache>
                <c:formatCode>General</c:formatCode>
                <c:ptCount val="11"/>
                <c:pt idx="0">
                  <c:v>0</c:v>
                </c:pt>
                <c:pt idx="1">
                  <c:v>0</c:v>
                </c:pt>
                <c:pt idx="2">
                  <c:v>0</c:v>
                </c:pt>
                <c:pt idx="3">
                  <c:v>1</c:v>
                </c:pt>
                <c:pt idx="4">
                  <c:v>1</c:v>
                </c:pt>
                <c:pt idx="5">
                  <c:v>0</c:v>
                </c:pt>
                <c:pt idx="6">
                  <c:v>0</c:v>
                </c:pt>
                <c:pt idx="7">
                  <c:v>0</c:v>
                </c:pt>
                <c:pt idx="8">
                  <c:v>0</c:v>
                </c:pt>
                <c:pt idx="9">
                  <c:v>0</c:v>
                </c:pt>
                <c:pt idx="10">
                  <c:v>0</c:v>
                </c:pt>
              </c:numCache>
            </c:numRef>
          </c:val>
        </c:ser>
        <c:ser>
          <c:idx val="4"/>
          <c:order val="4"/>
          <c:tx>
            <c:v>Couleur 5</c:v>
          </c:tx>
          <c:spPr>
            <a:solidFill>
              <a:schemeClr val="bg1"/>
            </a:solidFill>
            <a:ln w="25400">
              <a:solidFill>
                <a:schemeClr val="accent5"/>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Résultats!$G$17:$G$27</c:f>
              <c:numCache>
                <c:formatCode>General</c:formatCode>
                <c:ptCount val="11"/>
                <c:pt idx="0">
                  <c:v>0</c:v>
                </c:pt>
                <c:pt idx="1">
                  <c:v>0</c:v>
                </c:pt>
                <c:pt idx="2">
                  <c:v>0</c:v>
                </c:pt>
                <c:pt idx="3">
                  <c:v>0</c:v>
                </c:pt>
                <c:pt idx="4">
                  <c:v>1</c:v>
                </c:pt>
                <c:pt idx="5">
                  <c:v>1</c:v>
                </c:pt>
                <c:pt idx="6">
                  <c:v>0</c:v>
                </c:pt>
                <c:pt idx="7">
                  <c:v>0</c:v>
                </c:pt>
                <c:pt idx="8">
                  <c:v>0</c:v>
                </c:pt>
                <c:pt idx="9">
                  <c:v>0</c:v>
                </c:pt>
                <c:pt idx="10">
                  <c:v>0</c:v>
                </c:pt>
              </c:numCache>
            </c:numRef>
          </c:val>
        </c:ser>
        <c:ser>
          <c:idx val="5"/>
          <c:order val="5"/>
          <c:tx>
            <c:v>Couleur 6</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Résultats!$H$17:$H$27</c:f>
              <c:numCache>
                <c:formatCode>General</c:formatCode>
                <c:ptCount val="11"/>
                <c:pt idx="0">
                  <c:v>0</c:v>
                </c:pt>
                <c:pt idx="1">
                  <c:v>0</c:v>
                </c:pt>
                <c:pt idx="2">
                  <c:v>0</c:v>
                </c:pt>
                <c:pt idx="3">
                  <c:v>0</c:v>
                </c:pt>
                <c:pt idx="4">
                  <c:v>0</c:v>
                </c:pt>
                <c:pt idx="5">
                  <c:v>1</c:v>
                </c:pt>
                <c:pt idx="6">
                  <c:v>1</c:v>
                </c:pt>
                <c:pt idx="7">
                  <c:v>0</c:v>
                </c:pt>
                <c:pt idx="8">
                  <c:v>0</c:v>
                </c:pt>
                <c:pt idx="9">
                  <c:v>0</c:v>
                </c:pt>
                <c:pt idx="10">
                  <c:v>0</c:v>
                </c:pt>
              </c:numCache>
            </c:numRef>
          </c:val>
        </c:ser>
        <c:ser>
          <c:idx val="6"/>
          <c:order val="6"/>
          <c:tx>
            <c:v>Couleur 7</c:v>
          </c:tx>
          <c:spPr>
            <a:solidFill>
              <a:schemeClr val="bg1"/>
            </a:solidFill>
            <a:ln w="25400">
              <a:solidFill>
                <a:schemeClr val="accent1">
                  <a:lumMod val="60000"/>
                </a:schemeClr>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Résultats!$I$17:$I$27</c:f>
              <c:numCache>
                <c:formatCode>General</c:formatCode>
                <c:ptCount val="11"/>
                <c:pt idx="0">
                  <c:v>0</c:v>
                </c:pt>
                <c:pt idx="1">
                  <c:v>0</c:v>
                </c:pt>
                <c:pt idx="2">
                  <c:v>0</c:v>
                </c:pt>
                <c:pt idx="3">
                  <c:v>0</c:v>
                </c:pt>
                <c:pt idx="4">
                  <c:v>0</c:v>
                </c:pt>
                <c:pt idx="5">
                  <c:v>0</c:v>
                </c:pt>
                <c:pt idx="6">
                  <c:v>1</c:v>
                </c:pt>
                <c:pt idx="7">
                  <c:v>1</c:v>
                </c:pt>
                <c:pt idx="8">
                  <c:v>0</c:v>
                </c:pt>
                <c:pt idx="9">
                  <c:v>0</c:v>
                </c:pt>
                <c:pt idx="10">
                  <c:v>0</c:v>
                </c:pt>
              </c:numCache>
            </c:numRef>
          </c:val>
        </c:ser>
        <c:ser>
          <c:idx val="7"/>
          <c:order val="7"/>
          <c:tx>
            <c:v>Couleur 8</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Résultats!$J$17:$J$27</c:f>
              <c:numCache>
                <c:formatCode>General</c:formatCode>
                <c:ptCount val="11"/>
                <c:pt idx="0">
                  <c:v>0</c:v>
                </c:pt>
                <c:pt idx="1">
                  <c:v>0</c:v>
                </c:pt>
                <c:pt idx="2">
                  <c:v>0</c:v>
                </c:pt>
                <c:pt idx="3">
                  <c:v>0</c:v>
                </c:pt>
                <c:pt idx="4">
                  <c:v>0</c:v>
                </c:pt>
                <c:pt idx="5">
                  <c:v>0</c:v>
                </c:pt>
                <c:pt idx="6">
                  <c:v>0</c:v>
                </c:pt>
                <c:pt idx="7">
                  <c:v>1</c:v>
                </c:pt>
                <c:pt idx="8">
                  <c:v>1</c:v>
                </c:pt>
                <c:pt idx="9">
                  <c:v>0</c:v>
                </c:pt>
                <c:pt idx="10">
                  <c:v>0</c:v>
                </c:pt>
              </c:numCache>
            </c:numRef>
          </c:val>
        </c:ser>
        <c:ser>
          <c:idx val="8"/>
          <c:order val="8"/>
          <c:tx>
            <c:v>Couleur 9</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Résultats!$K$17:$K$27</c:f>
              <c:numCache>
                <c:formatCode>General</c:formatCode>
                <c:ptCount val="11"/>
                <c:pt idx="0">
                  <c:v>0</c:v>
                </c:pt>
                <c:pt idx="1">
                  <c:v>0</c:v>
                </c:pt>
                <c:pt idx="2">
                  <c:v>0</c:v>
                </c:pt>
                <c:pt idx="3">
                  <c:v>0</c:v>
                </c:pt>
                <c:pt idx="4">
                  <c:v>0</c:v>
                </c:pt>
                <c:pt idx="5">
                  <c:v>0</c:v>
                </c:pt>
                <c:pt idx="6">
                  <c:v>0</c:v>
                </c:pt>
                <c:pt idx="7">
                  <c:v>0</c:v>
                </c:pt>
                <c:pt idx="8">
                  <c:v>1</c:v>
                </c:pt>
                <c:pt idx="9">
                  <c:v>1</c:v>
                </c:pt>
                <c:pt idx="10">
                  <c:v>0</c:v>
                </c:pt>
              </c:numCache>
            </c:numRef>
          </c:val>
        </c:ser>
        <c:ser>
          <c:idx val="9"/>
          <c:order val="9"/>
          <c:tx>
            <c:v>Couleur 10</c:v>
          </c:tx>
          <c:spPr>
            <a:solidFill>
              <a:schemeClr val="bg1"/>
            </a:solidFill>
            <a:ln w="25400">
              <a:solidFill>
                <a:schemeClr val="accent4">
                  <a:lumMod val="60000"/>
                </a:schemeClr>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Résultats!$L$17:$L$27</c:f>
              <c:numCache>
                <c:formatCode>General</c:formatCode>
                <c:ptCount val="11"/>
                <c:pt idx="0">
                  <c:v>0</c:v>
                </c:pt>
                <c:pt idx="1">
                  <c:v>0</c:v>
                </c:pt>
                <c:pt idx="2">
                  <c:v>0</c:v>
                </c:pt>
                <c:pt idx="3">
                  <c:v>0</c:v>
                </c:pt>
                <c:pt idx="4">
                  <c:v>0</c:v>
                </c:pt>
                <c:pt idx="5">
                  <c:v>0</c:v>
                </c:pt>
                <c:pt idx="6">
                  <c:v>0</c:v>
                </c:pt>
                <c:pt idx="7">
                  <c:v>0</c:v>
                </c:pt>
                <c:pt idx="8">
                  <c:v>0</c:v>
                </c:pt>
                <c:pt idx="9">
                  <c:v>1</c:v>
                </c:pt>
                <c:pt idx="10">
                  <c:v>1</c:v>
                </c:pt>
              </c:numCache>
            </c:numRef>
          </c:val>
        </c:ser>
        <c:ser>
          <c:idx val="10"/>
          <c:order val="10"/>
          <c:tx>
            <c:v>Couleur 11</c:v>
          </c:tx>
          <c:spPr>
            <a:solidFill>
              <a:schemeClr val="bg1"/>
            </a:solidFill>
            <a:ln w="25400">
              <a:solidFill>
                <a:srgbClr val="002060"/>
              </a:solidFill>
              <a:prstDash val="sysDot"/>
            </a:ln>
            <a:effectLst/>
          </c:spPr>
          <c:dLbls>
            <c:delete val="1"/>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Résultats!$M$17:$M$27</c:f>
              <c:numCache>
                <c:formatCode>General</c:formatCode>
                <c:ptCount val="11"/>
                <c:pt idx="0">
                  <c:v>1</c:v>
                </c:pt>
                <c:pt idx="1">
                  <c:v>0</c:v>
                </c:pt>
                <c:pt idx="2">
                  <c:v>0</c:v>
                </c:pt>
                <c:pt idx="3">
                  <c:v>0</c:v>
                </c:pt>
                <c:pt idx="4">
                  <c:v>0</c:v>
                </c:pt>
                <c:pt idx="5">
                  <c:v>0</c:v>
                </c:pt>
                <c:pt idx="6">
                  <c:v>0</c:v>
                </c:pt>
                <c:pt idx="7">
                  <c:v>0</c:v>
                </c:pt>
                <c:pt idx="8">
                  <c:v>0</c:v>
                </c:pt>
                <c:pt idx="9">
                  <c:v>0</c:v>
                </c:pt>
                <c:pt idx="10">
                  <c:v>1</c:v>
                </c:pt>
              </c:numCache>
            </c:numRef>
          </c:val>
        </c:ser>
        <c:ser>
          <c:idx val="11"/>
          <c:order val="11"/>
          <c:tx>
            <c:v>Résultats</c:v>
          </c:tx>
          <c:spPr>
            <a:solidFill>
              <a:srgbClr val="FFFF66"/>
            </a:solidFill>
            <a:ln w="34925">
              <a:solidFill>
                <a:srgbClr val="66FFCC"/>
              </a:solidFill>
              <a:prstDash val="solid"/>
            </a:ln>
            <a:effectLst/>
          </c:spPr>
          <c:dLbls>
            <c:dLbl>
              <c:idx val="1"/>
              <c:layout>
                <c:manualLayout>
                  <c:x val="-4.5714280229257713E-3"/>
                  <c:y val="9.6478557957024747E-3"/>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3"/>
              <c:layout>
                <c:manualLayout>
                  <c:x val="-5.954470976591409E-2"/>
                  <c:y val="-3.5805193331888321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4"/>
              <c:layout>
                <c:manualLayout>
                  <c:x val="-2.5904758796579372E-2"/>
                  <c:y val="-8.6830702161322396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5"/>
              <c:layout>
                <c:manualLayout>
                  <c:x val="-1.2082968179021441E-2"/>
                  <c:y val="-0.10497601456952849"/>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6"/>
              <c:layout>
                <c:manualLayout>
                  <c:x val="-1.8393218640483704E-2"/>
                  <c:y val="-1.9682891946041003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7"/>
              <c:layout>
                <c:manualLayout>
                  <c:x val="-2.9400952127841824E-3"/>
                  <c:y val="-4.683058600919135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8"/>
              <c:layout>
                <c:manualLayout>
                  <c:x val="1.5238093409752013E-3"/>
                  <c:y val="1.9295711591404949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9"/>
              <c:layout>
                <c:manualLayout>
                  <c:x val="2.8952377478529887E-2"/>
                  <c:y val="-2.57276154552066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dLbl>
              <c:idx val="10"/>
              <c:layout>
                <c:manualLayout>
                  <c:x val="2.5904758796579316E-2"/>
                  <c:y val="8.6830702161322285E-2"/>
                </c:manualLayout>
              </c:layout>
              <c:showLegendKey val="0"/>
              <c:showVal val="1"/>
              <c:showCatName val="0"/>
              <c:showSerName val="0"/>
              <c:showPercent val="0"/>
              <c:showBubbleSize val="0"/>
              <c:separator>
</c:separator>
              <c:extLst>
                <c:ext xmlns:c15="http://schemas.microsoft.com/office/drawing/2012/chart" uri="{CE6537A1-D6FC-4f65-9D91-7224C49458BB}">
                  <c15:layout/>
                </c:ext>
              </c:extLst>
            </c:dLbl>
            <c:spPr>
              <a:solidFill>
                <a:schemeClr val="bg1"/>
              </a:solidFill>
              <a:ln>
                <a:solidFill>
                  <a:srgbClr val="00B050"/>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Résultats!$A$17:$A$27</c:f>
              <c:strCache>
                <c:ptCount val="11"/>
                <c:pt idx="0">
                  <c:v>1-Assurer la licéité du traitement   
</c:v>
                </c:pt>
                <c:pt idx="1">
                  <c:v>2-Informer les personnes concernées</c:v>
                </c:pt>
                <c:pt idx="2">
                  <c:v>3-Recueillir le consentement</c:v>
                </c:pt>
                <c:pt idx="3">
                  <c:v>4-Traiter et archiver les données personnelles</c:v>
                </c:pt>
                <c:pt idx="4">
                  <c:v>5-Evaluer les risques</c:v>
                </c:pt>
                <c:pt idx="5">
                  <c:v>6-Sécuriser et protéger les traitements</c:v>
                </c:pt>
                <c:pt idx="6">
                  <c:v>7-Organiser les activités de sous-traitance</c:v>
                </c:pt>
                <c:pt idx="7">
                  <c:v>8-Gérer les transferts de données chez les sous-traitants </c:v>
                </c:pt>
                <c:pt idx="8">
                  <c:v>9-Répondre aux droits des personnes concernées</c:v>
                </c:pt>
                <c:pt idx="9">
                  <c:v>10-Gérer les déviations </c:v>
                </c:pt>
                <c:pt idx="10">
                  <c:v>11-Former les collaborateurs et assurer la conformité</c:v>
                </c:pt>
              </c:strCache>
            </c:strRef>
          </c:cat>
          <c:val>
            <c:numRef>
              <c:f>Résultats!$B$17:$B$27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2"/>
          <c:order val="12"/>
          <c:tx>
            <c:strRef>
              <c:f>Résultats!$N$16</c:f>
              <c:strCache>
                <c:ptCount val="1"/>
                <c:pt idx="0">
                  <c:v>Informel</c:v>
                </c:pt>
              </c:strCache>
            </c:strRef>
          </c:tx>
          <c:spPr>
            <a:noFill/>
            <a:ln w="25400">
              <a:solidFill>
                <a:srgbClr val="C00000"/>
              </a:solidFill>
              <a:prstDash val="sysDash"/>
            </a:ln>
            <a:effectLst/>
          </c:spPr>
          <c:dLbls>
            <c:delete val="1"/>
          </c:dLbls>
          <c:val>
            <c:numRef>
              <c:f>Résultats!$N$17:$N$27</c:f>
              <c:numCache>
                <c:formatCode>0%</c:formatCode>
                <c:ptCount val="11"/>
                <c:pt idx="0">
                  <c:v>0.1</c:v>
                </c:pt>
                <c:pt idx="1">
                  <c:v>0.1</c:v>
                </c:pt>
                <c:pt idx="2">
                  <c:v>0.1</c:v>
                </c:pt>
                <c:pt idx="3">
                  <c:v>0.1</c:v>
                </c:pt>
                <c:pt idx="4">
                  <c:v>0.1</c:v>
                </c:pt>
                <c:pt idx="5">
                  <c:v>0.1</c:v>
                </c:pt>
                <c:pt idx="6">
                  <c:v>0.1</c:v>
                </c:pt>
                <c:pt idx="7">
                  <c:v>0.1</c:v>
                </c:pt>
                <c:pt idx="8">
                  <c:v>0.1</c:v>
                </c:pt>
                <c:pt idx="9">
                  <c:v>0.1</c:v>
                </c:pt>
                <c:pt idx="10">
                  <c:v>0.1</c:v>
                </c:pt>
              </c:numCache>
            </c:numRef>
          </c:val>
        </c:ser>
        <c:ser>
          <c:idx val="13"/>
          <c:order val="13"/>
          <c:tx>
            <c:strRef>
              <c:f>Résultats!$O$16</c:f>
              <c:strCache>
                <c:ptCount val="1"/>
                <c:pt idx="0">
                  <c:v>Convaincant</c:v>
                </c:pt>
              </c:strCache>
            </c:strRef>
          </c:tx>
          <c:spPr>
            <a:noFill/>
            <a:ln w="34925">
              <a:solidFill>
                <a:srgbClr val="FFC000"/>
              </a:solidFill>
              <a:prstDash val="sysDash"/>
            </a:ln>
            <a:effectLst/>
          </c:spPr>
          <c:dLbls>
            <c:delete val="1"/>
          </c:dLbls>
          <c:val>
            <c:numRef>
              <c:f>Résultats!$O$17:$O$27</c:f>
              <c:numCache>
                <c:formatCode>0%</c:formatCode>
                <c:ptCount val="11"/>
                <c:pt idx="0">
                  <c:v>0.5</c:v>
                </c:pt>
                <c:pt idx="1">
                  <c:v>0.5</c:v>
                </c:pt>
                <c:pt idx="2">
                  <c:v>0.5</c:v>
                </c:pt>
                <c:pt idx="3">
                  <c:v>0.5</c:v>
                </c:pt>
                <c:pt idx="4">
                  <c:v>0.5</c:v>
                </c:pt>
                <c:pt idx="5">
                  <c:v>0.5</c:v>
                </c:pt>
                <c:pt idx="6">
                  <c:v>0.5</c:v>
                </c:pt>
                <c:pt idx="7">
                  <c:v>0.5</c:v>
                </c:pt>
                <c:pt idx="8">
                  <c:v>0.5</c:v>
                </c:pt>
                <c:pt idx="9">
                  <c:v>0.5</c:v>
                </c:pt>
                <c:pt idx="10">
                  <c:v>0.5</c:v>
                </c:pt>
              </c:numCache>
            </c:numRef>
          </c:val>
        </c:ser>
        <c:ser>
          <c:idx val="14"/>
          <c:order val="14"/>
          <c:tx>
            <c:strRef>
              <c:f>Résultats!$P$16</c:f>
              <c:strCache>
                <c:ptCount val="1"/>
                <c:pt idx="0">
                  <c:v>Conforme</c:v>
                </c:pt>
              </c:strCache>
            </c:strRef>
          </c:tx>
          <c:spPr>
            <a:noFill/>
            <a:ln w="25400">
              <a:solidFill>
                <a:srgbClr val="00B050">
                  <a:alpha val="95000"/>
                </a:srgbClr>
              </a:solidFill>
              <a:prstDash val="sysDash"/>
            </a:ln>
            <a:effectLst/>
          </c:spPr>
          <c:dLbls>
            <c:delete val="1"/>
          </c:dLbls>
          <c:val>
            <c:numRef>
              <c:f>Résultats!$P$17:$P$27</c:f>
              <c:numCache>
                <c:formatCode>0%</c:formatCode>
                <c:ptCount val="11"/>
                <c:pt idx="0">
                  <c:v>0.9</c:v>
                </c:pt>
                <c:pt idx="1">
                  <c:v>0.9</c:v>
                </c:pt>
                <c:pt idx="2">
                  <c:v>0.9</c:v>
                </c:pt>
                <c:pt idx="3">
                  <c:v>0.9</c:v>
                </c:pt>
                <c:pt idx="4">
                  <c:v>0.9</c:v>
                </c:pt>
                <c:pt idx="5">
                  <c:v>0.9</c:v>
                </c:pt>
                <c:pt idx="6">
                  <c:v>0.9</c:v>
                </c:pt>
                <c:pt idx="7">
                  <c:v>0.9</c:v>
                </c:pt>
                <c:pt idx="8">
                  <c:v>0.9</c:v>
                </c:pt>
                <c:pt idx="9">
                  <c:v>0.9</c:v>
                </c:pt>
                <c:pt idx="10">
                  <c:v>0.9</c:v>
                </c:pt>
              </c:numCache>
            </c:numRef>
          </c:val>
        </c:ser>
        <c:dLbls>
          <c:showLegendKey val="0"/>
          <c:showVal val="1"/>
          <c:showCatName val="0"/>
          <c:showSerName val="0"/>
          <c:showPercent val="0"/>
          <c:showBubbleSize val="0"/>
        </c:dLbls>
        <c:axId val="312914944"/>
        <c:axId val="312916120"/>
      </c:radarChart>
      <c:catAx>
        <c:axId val="3129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1100" b="1" i="0" u="sng" strike="noStrike" kern="1200" baseline="0">
                <a:ln>
                  <a:noFill/>
                </a:ln>
                <a:solidFill>
                  <a:schemeClr val="tx2"/>
                </a:solidFill>
                <a:latin typeface="+mn-lt"/>
                <a:ea typeface="+mn-ea"/>
                <a:cs typeface="+mn-cs"/>
              </a:defRPr>
            </a:pPr>
            <a:endParaRPr lang="fr-FR"/>
          </a:p>
        </c:txPr>
        <c:crossAx val="312916120"/>
        <c:crosses val="autoZero"/>
        <c:auto val="1"/>
        <c:lblAlgn val="ctr"/>
        <c:lblOffset val="100"/>
        <c:noMultiLvlLbl val="0"/>
      </c:catAx>
      <c:valAx>
        <c:axId val="31291612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312914944"/>
        <c:crosses val="autoZero"/>
        <c:crossBetween val="between"/>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84133096431189514"/>
          <c:y val="0.65874064455748926"/>
          <c:w val="0.13464391667879991"/>
          <c:h val="0.29451147535074829"/>
        </c:manualLayout>
      </c:layout>
      <c:overlay val="0"/>
      <c:spPr>
        <a:noFill/>
        <a:ln>
          <a:solidFill>
            <a:srgbClr val="00206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tx>
            <c:strRef>
              <c:f>Résultats!$A$1</c:f>
              <c:strCache>
                <c:ptCount val="1"/>
                <c:pt idx="0">
                  <c:v>Niveaux de maturité
 des processus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Résultats!$A$2:$A$6</c:f>
              <c:strCache>
                <c:ptCount val="5"/>
                <c:pt idx="0">
                  <c:v>Evaluation incomplète</c:v>
                </c:pt>
                <c:pt idx="1">
                  <c:v>Insuffisant</c:v>
                </c:pt>
                <c:pt idx="2">
                  <c:v>Informel</c:v>
                </c:pt>
                <c:pt idx="3">
                  <c:v>Convaincant</c:v>
                </c:pt>
                <c:pt idx="4">
                  <c:v>Conforme</c:v>
                </c:pt>
              </c:strCache>
            </c:strRef>
          </c:cat>
          <c:val>
            <c:numRef>
              <c:f>Résultats!$B$2:$B$6</c:f>
              <c:numCache>
                <c:formatCode>General</c:formatCode>
                <c:ptCount val="5"/>
                <c:pt idx="0">
                  <c:v>11</c:v>
                </c:pt>
                <c:pt idx="1">
                  <c:v>0</c:v>
                </c:pt>
                <c:pt idx="2">
                  <c:v>0</c:v>
                </c:pt>
                <c:pt idx="3">
                  <c:v>0</c:v>
                </c:pt>
                <c:pt idx="4">
                  <c:v>0</c:v>
                </c:pt>
              </c:numCache>
            </c:numRef>
          </c:val>
        </c:ser>
        <c:dLbls>
          <c:dLblPos val="inEnd"/>
          <c:showLegendKey val="0"/>
          <c:showVal val="1"/>
          <c:showCatName val="0"/>
          <c:showSerName val="0"/>
          <c:showPercent val="0"/>
          <c:showBubbleSize val="0"/>
        </c:dLbls>
        <c:gapWidth val="41"/>
        <c:axId val="312909064"/>
        <c:axId val="316707120"/>
      </c:barChart>
      <c:catAx>
        <c:axId val="312909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fr-FR"/>
          </a:p>
        </c:txPr>
        <c:crossAx val="316707120"/>
        <c:crosses val="autoZero"/>
        <c:auto val="1"/>
        <c:lblAlgn val="ctr"/>
        <c:lblOffset val="100"/>
        <c:noMultiLvlLbl val="0"/>
      </c:catAx>
      <c:valAx>
        <c:axId val="316707120"/>
        <c:scaling>
          <c:orientation val="minMax"/>
        </c:scaling>
        <c:delete val="1"/>
        <c:axPos val="l"/>
        <c:numFmt formatCode="General" sourceLinked="1"/>
        <c:majorTickMark val="none"/>
        <c:minorTickMark val="none"/>
        <c:tickLblPos val="nextTo"/>
        <c:crossAx val="312909064"/>
        <c:crosses val="autoZero"/>
        <c:crossBetween val="between"/>
      </c:valAx>
      <c:spPr>
        <a:noFill/>
        <a:ln>
          <a:solidFill>
            <a:schemeClr val="accent1"/>
          </a:solid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sz="1400"/>
              <a:t>Choix de conformité 
des actions</a:t>
            </a:r>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tx>
            <c:strRef>
              <c:f>Résultats!$A$8</c:f>
              <c:strCache>
                <c:ptCount val="1"/>
                <c:pt idx="0">
                  <c:v>Choix de conformité 
des actions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Résultats!$A$9:$A$14</c:f>
              <c:strCache>
                <c:ptCount val="6"/>
                <c:pt idx="0">
                  <c:v>Non évalué</c:v>
                </c:pt>
                <c:pt idx="1">
                  <c:v>Non Applicable</c:v>
                </c:pt>
                <c:pt idx="2">
                  <c:v>Faux</c:v>
                </c:pt>
                <c:pt idx="3">
                  <c:v>Plutôt faux</c:v>
                </c:pt>
                <c:pt idx="4">
                  <c:v>Plûtot vrai</c:v>
                </c:pt>
                <c:pt idx="5">
                  <c:v>Vrai</c:v>
                </c:pt>
              </c:strCache>
            </c:strRef>
          </c:cat>
          <c:val>
            <c:numRef>
              <c:f>Résultats!$B$9:$B$14</c:f>
              <c:numCache>
                <c:formatCode>General</c:formatCode>
                <c:ptCount val="6"/>
                <c:pt idx="0">
                  <c:v>83</c:v>
                </c:pt>
                <c:pt idx="1">
                  <c:v>0</c:v>
                </c:pt>
                <c:pt idx="2">
                  <c:v>0</c:v>
                </c:pt>
                <c:pt idx="3">
                  <c:v>0</c:v>
                </c:pt>
                <c:pt idx="4">
                  <c:v>0</c:v>
                </c:pt>
                <c:pt idx="5">
                  <c:v>0</c:v>
                </c:pt>
              </c:numCache>
            </c:numRef>
          </c:val>
        </c:ser>
        <c:dLbls>
          <c:dLblPos val="inEnd"/>
          <c:showLegendKey val="0"/>
          <c:showVal val="1"/>
          <c:showCatName val="0"/>
          <c:showSerName val="0"/>
          <c:showPercent val="0"/>
          <c:showBubbleSize val="0"/>
        </c:dLbls>
        <c:gapWidth val="41"/>
        <c:axId val="316709080"/>
        <c:axId val="316709864"/>
      </c:barChart>
      <c:catAx>
        <c:axId val="316709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fr-FR"/>
          </a:p>
        </c:txPr>
        <c:crossAx val="316709864"/>
        <c:crosses val="autoZero"/>
        <c:auto val="1"/>
        <c:lblAlgn val="ctr"/>
        <c:lblOffset val="100"/>
        <c:noMultiLvlLbl val="0"/>
      </c:catAx>
      <c:valAx>
        <c:axId val="316709864"/>
        <c:scaling>
          <c:orientation val="minMax"/>
        </c:scaling>
        <c:delete val="1"/>
        <c:axPos val="l"/>
        <c:numFmt formatCode="General" sourceLinked="1"/>
        <c:majorTickMark val="none"/>
        <c:minorTickMark val="none"/>
        <c:tickLblPos val="nextTo"/>
        <c:crossAx val="31670908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28576</xdr:rowOff>
    </xdr:from>
    <xdr:to>
      <xdr:col>0</xdr:col>
      <xdr:colOff>752474</xdr:colOff>
      <xdr:row>0</xdr:row>
      <xdr:rowOff>873587</xdr:rowOff>
    </xdr:to>
    <xdr:pic>
      <xdr:nvPicPr>
        <xdr:cNvPr id="81" name="Image 80"/>
        <xdr:cNvPicPr>
          <a:picLocks noChangeAspect="1"/>
        </xdr:cNvPicPr>
      </xdr:nvPicPr>
      <xdr:blipFill>
        <a:blip xmlns:r="http://schemas.openxmlformats.org/officeDocument/2006/relationships" r:embed="rId1"/>
        <a:stretch>
          <a:fillRect/>
        </a:stretch>
      </xdr:blipFill>
      <xdr:spPr>
        <a:xfrm>
          <a:off x="0" y="28576"/>
          <a:ext cx="752474" cy="845011"/>
        </a:xfrm>
        <a:prstGeom prst="rect">
          <a:avLst/>
        </a:prstGeom>
        <a:ln>
          <a:solidFill>
            <a:srgbClr val="7030A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3747</xdr:colOff>
      <xdr:row>0</xdr:row>
      <xdr:rowOff>1488281</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514140" cy="1488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103</xdr:rowOff>
    </xdr:from>
    <xdr:to>
      <xdr:col>11</xdr:col>
      <xdr:colOff>0</xdr:colOff>
      <xdr:row>36</xdr:row>
      <xdr:rowOff>147205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xdr:colOff>
      <xdr:row>0</xdr:row>
      <xdr:rowOff>23813</xdr:rowOff>
    </xdr:from>
    <xdr:to>
      <xdr:col>5</xdr:col>
      <xdr:colOff>373380</xdr:colOff>
      <xdr:row>13</xdr:row>
      <xdr:rowOff>262890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380999</xdr:colOff>
      <xdr:row>0</xdr:row>
      <xdr:rowOff>13811</xdr:rowOff>
    </xdr:from>
    <xdr:to>
      <xdr:col>10</xdr:col>
      <xdr:colOff>742949</xdr:colOff>
      <xdr:row>13</xdr:row>
      <xdr:rowOff>266700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ire/Desktop/ST02_2017_Outil_rgpd_CMANC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accueil"/>
      <sheetName val="Critères "/>
      <sheetName val="Graphes"/>
    </sheetNames>
    <sheetDataSet>
      <sheetData sheetId="0">
        <row r="5">
          <cell r="A5" t="str">
            <v>Nom de l'organisme :</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zoomScaleNormal="100" workbookViewId="0">
      <selection activeCell="D11" sqref="D11:G11"/>
    </sheetView>
  </sheetViews>
  <sheetFormatPr baseColWidth="10" defaultColWidth="9.140625" defaultRowHeight="15" x14ac:dyDescent="0.25"/>
  <cols>
    <col min="1" max="1" width="11.42578125" customWidth="1"/>
    <col min="2" max="2" width="9.140625" customWidth="1"/>
    <col min="7" max="7" width="20.42578125" customWidth="1"/>
  </cols>
  <sheetData>
    <row r="1" spans="1:7" ht="69.75" customHeight="1" x14ac:dyDescent="0.25">
      <c r="A1" s="21"/>
      <c r="B1" s="110" t="s">
        <v>28</v>
      </c>
      <c r="C1" s="111"/>
      <c r="D1" s="111"/>
      <c r="E1" s="111"/>
      <c r="F1" s="111"/>
      <c r="G1" s="111"/>
    </row>
    <row r="2" spans="1:7" ht="54.75" customHeight="1" x14ac:dyDescent="0.25">
      <c r="A2" s="179" t="s">
        <v>250</v>
      </c>
      <c r="B2" s="180"/>
      <c r="C2" s="180"/>
      <c r="D2" s="180"/>
      <c r="E2" s="180"/>
      <c r="F2" s="180"/>
      <c r="G2" s="181"/>
    </row>
    <row r="3" spans="1:7" ht="38.25" customHeight="1" x14ac:dyDescent="0.25">
      <c r="A3" s="115" t="s">
        <v>30</v>
      </c>
      <c r="B3" s="116"/>
      <c r="C3" s="116"/>
      <c r="D3" s="116"/>
      <c r="E3" s="116"/>
      <c r="F3" s="116"/>
      <c r="G3" s="117"/>
    </row>
    <row r="4" spans="1:7" ht="19.5" customHeight="1" x14ac:dyDescent="0.25">
      <c r="A4" s="187" t="s">
        <v>238</v>
      </c>
      <c r="B4" s="188"/>
      <c r="C4" s="189"/>
      <c r="D4" s="190"/>
      <c r="E4" s="191"/>
      <c r="F4" s="191"/>
      <c r="G4" s="192"/>
    </row>
    <row r="5" spans="1:7" x14ac:dyDescent="0.25">
      <c r="A5" s="182" t="s">
        <v>29</v>
      </c>
      <c r="B5" s="183"/>
      <c r="C5" s="184"/>
      <c r="D5" s="185"/>
      <c r="E5" s="185"/>
      <c r="F5" s="185"/>
      <c r="G5" s="186"/>
    </row>
    <row r="6" spans="1:7" ht="39.75" customHeight="1" x14ac:dyDescent="0.25">
      <c r="A6" s="160" t="s">
        <v>310</v>
      </c>
      <c r="B6" s="161"/>
      <c r="C6" s="162"/>
      <c r="D6" s="163" t="s">
        <v>0</v>
      </c>
      <c r="E6" s="163"/>
      <c r="F6" s="163"/>
      <c r="G6" s="164"/>
    </row>
    <row r="7" spans="1:7" x14ac:dyDescent="0.25">
      <c r="A7" s="165" t="s">
        <v>1</v>
      </c>
      <c r="B7" s="161"/>
      <c r="C7" s="162"/>
      <c r="D7" s="166" t="s">
        <v>2</v>
      </c>
      <c r="E7" s="166"/>
      <c r="F7" s="166"/>
      <c r="G7" s="167"/>
    </row>
    <row r="8" spans="1:7" ht="17.25" customHeight="1" x14ac:dyDescent="0.25">
      <c r="A8" s="165" t="s">
        <v>3</v>
      </c>
      <c r="B8" s="161"/>
      <c r="C8" s="162"/>
      <c r="D8" s="166" t="s">
        <v>4</v>
      </c>
      <c r="E8" s="166"/>
      <c r="F8" s="166"/>
      <c r="G8" s="167"/>
    </row>
    <row r="9" spans="1:7" ht="21.75" customHeight="1" x14ac:dyDescent="0.25">
      <c r="A9" s="160"/>
      <c r="B9" s="161"/>
      <c r="C9" s="162"/>
      <c r="D9" s="163"/>
      <c r="E9" s="163"/>
      <c r="F9" s="163"/>
      <c r="G9" s="164"/>
    </row>
    <row r="10" spans="1:7" ht="21.75" customHeight="1" x14ac:dyDescent="0.25">
      <c r="A10" s="173" t="s">
        <v>239</v>
      </c>
      <c r="B10" s="174"/>
      <c r="C10" s="175"/>
      <c r="D10" s="176"/>
      <c r="E10" s="177"/>
      <c r="F10" s="177"/>
      <c r="G10" s="178"/>
    </row>
    <row r="11" spans="1:7" ht="21.75" customHeight="1" x14ac:dyDescent="0.25">
      <c r="A11" s="173" t="s">
        <v>240</v>
      </c>
      <c r="B11" s="174"/>
      <c r="C11" s="175"/>
      <c r="D11" s="176"/>
      <c r="E11" s="177"/>
      <c r="F11" s="177"/>
      <c r="G11" s="178"/>
    </row>
    <row r="12" spans="1:7" x14ac:dyDescent="0.25">
      <c r="A12" s="168" t="s">
        <v>5</v>
      </c>
      <c r="B12" s="169"/>
      <c r="C12" s="169"/>
      <c r="D12" s="169"/>
      <c r="E12" s="169"/>
      <c r="F12" s="169"/>
      <c r="G12" s="170"/>
    </row>
    <row r="13" spans="1:7" x14ac:dyDescent="0.25">
      <c r="A13" s="171" t="s">
        <v>6</v>
      </c>
      <c r="B13" s="172"/>
      <c r="C13" s="158" t="s">
        <v>273</v>
      </c>
      <c r="D13" s="158"/>
      <c r="E13" s="158"/>
      <c r="F13" s="158"/>
      <c r="G13" s="159"/>
    </row>
    <row r="14" spans="1:7" x14ac:dyDescent="0.25">
      <c r="A14" s="129" t="s">
        <v>7</v>
      </c>
      <c r="B14" s="130"/>
      <c r="C14" s="158" t="s">
        <v>274</v>
      </c>
      <c r="D14" s="158"/>
      <c r="E14" s="158"/>
      <c r="F14" s="158"/>
      <c r="G14" s="159"/>
    </row>
    <row r="15" spans="1:7" x14ac:dyDescent="0.25">
      <c r="A15" s="150" t="s">
        <v>8</v>
      </c>
      <c r="B15" s="151"/>
      <c r="C15" s="152" t="s">
        <v>275</v>
      </c>
      <c r="D15" s="152"/>
      <c r="E15" s="152"/>
      <c r="F15" s="152"/>
      <c r="G15" s="153"/>
    </row>
    <row r="16" spans="1:7" x14ac:dyDescent="0.25">
      <c r="A16" s="154" t="s">
        <v>9</v>
      </c>
      <c r="B16" s="155"/>
      <c r="C16" s="152" t="s">
        <v>276</v>
      </c>
      <c r="D16" s="152"/>
      <c r="E16" s="152"/>
      <c r="F16" s="152"/>
      <c r="G16" s="153"/>
    </row>
    <row r="17" spans="1:7" x14ac:dyDescent="0.25">
      <c r="A17" s="150" t="s">
        <v>10</v>
      </c>
      <c r="B17" s="151"/>
      <c r="C17" s="152" t="s">
        <v>277</v>
      </c>
      <c r="D17" s="152"/>
      <c r="E17" s="152"/>
      <c r="F17" s="152"/>
      <c r="G17" s="153"/>
    </row>
    <row r="18" spans="1:7" x14ac:dyDescent="0.25">
      <c r="A18" s="156" t="s">
        <v>24</v>
      </c>
      <c r="B18" s="157"/>
      <c r="C18" s="152" t="s">
        <v>278</v>
      </c>
      <c r="D18" s="152"/>
      <c r="E18" s="152"/>
      <c r="F18" s="152"/>
      <c r="G18" s="153"/>
    </row>
    <row r="19" spans="1:7" x14ac:dyDescent="0.25">
      <c r="A19" s="156"/>
      <c r="B19" s="157"/>
      <c r="C19" s="152" t="s">
        <v>279</v>
      </c>
      <c r="D19" s="152"/>
      <c r="E19" s="152"/>
      <c r="F19" s="152"/>
      <c r="G19" s="153"/>
    </row>
    <row r="20" spans="1:7" x14ac:dyDescent="0.25">
      <c r="A20" s="150" t="s">
        <v>11</v>
      </c>
      <c r="B20" s="151"/>
      <c r="C20" s="152" t="s">
        <v>280</v>
      </c>
      <c r="D20" s="152"/>
      <c r="E20" s="152"/>
      <c r="F20" s="152"/>
      <c r="G20" s="153"/>
    </row>
    <row r="21" spans="1:7" x14ac:dyDescent="0.25">
      <c r="A21" s="146" t="s">
        <v>12</v>
      </c>
      <c r="B21" s="147"/>
      <c r="C21" s="148" t="s">
        <v>281</v>
      </c>
      <c r="D21" s="148"/>
      <c r="E21" s="148"/>
      <c r="F21" s="148"/>
      <c r="G21" s="149"/>
    </row>
    <row r="22" spans="1:7" x14ac:dyDescent="0.25">
      <c r="A22" s="132" t="s">
        <v>13</v>
      </c>
      <c r="B22" s="132"/>
      <c r="C22" s="132"/>
      <c r="D22" s="132"/>
      <c r="E22" s="132"/>
      <c r="F22" s="132"/>
      <c r="G22" s="132"/>
    </row>
    <row r="23" spans="1:7" x14ac:dyDescent="0.25">
      <c r="A23" s="133" t="s">
        <v>282</v>
      </c>
      <c r="B23" s="134"/>
      <c r="C23" s="134"/>
      <c r="D23" s="134"/>
      <c r="E23" s="134"/>
      <c r="F23" s="134"/>
      <c r="G23" s="135"/>
    </row>
    <row r="24" spans="1:7" ht="29.25" customHeight="1" x14ac:dyDescent="0.25">
      <c r="A24" s="136" t="s">
        <v>283</v>
      </c>
      <c r="B24" s="137"/>
      <c r="C24" s="137"/>
      <c r="D24" s="137"/>
      <c r="E24" s="137"/>
      <c r="F24" s="137"/>
      <c r="G24" s="138"/>
    </row>
    <row r="25" spans="1:7" x14ac:dyDescent="0.25">
      <c r="A25" s="139" t="s">
        <v>14</v>
      </c>
      <c r="B25" s="139"/>
      <c r="C25" s="139"/>
      <c r="D25" s="139"/>
      <c r="E25" s="139"/>
      <c r="F25" s="139"/>
      <c r="G25" s="139"/>
    </row>
    <row r="26" spans="1:7" ht="29.25" customHeight="1" x14ac:dyDescent="0.25">
      <c r="A26" s="140" t="s">
        <v>220</v>
      </c>
      <c r="B26" s="141"/>
      <c r="C26" s="141"/>
      <c r="D26" s="141"/>
      <c r="E26" s="141"/>
      <c r="F26" s="141"/>
      <c r="G26" s="142"/>
    </row>
    <row r="27" spans="1:7" ht="22.5" customHeight="1" x14ac:dyDescent="0.25">
      <c r="A27" s="102" t="s">
        <v>25</v>
      </c>
      <c r="B27" s="1" t="s">
        <v>16</v>
      </c>
      <c r="C27" s="143" t="s">
        <v>26</v>
      </c>
      <c r="D27" s="144"/>
      <c r="E27" s="144"/>
      <c r="F27" s="144"/>
      <c r="G27" s="145"/>
    </row>
    <row r="28" spans="1:7" ht="18.75" customHeight="1" x14ac:dyDescent="0.25">
      <c r="A28" s="2" t="s">
        <v>17</v>
      </c>
      <c r="B28" s="5" t="s">
        <v>223</v>
      </c>
      <c r="C28" s="121" t="s">
        <v>17</v>
      </c>
      <c r="D28" s="122"/>
      <c r="E28" s="122"/>
      <c r="F28" s="122"/>
      <c r="G28" s="123"/>
    </row>
    <row r="29" spans="1:7" x14ac:dyDescent="0.25">
      <c r="A29" s="2" t="b">
        <v>0</v>
      </c>
      <c r="B29" s="3">
        <v>0</v>
      </c>
      <c r="C29" s="121" t="s">
        <v>225</v>
      </c>
      <c r="D29" s="122"/>
      <c r="E29" s="122"/>
      <c r="F29" s="122"/>
      <c r="G29" s="123"/>
    </row>
    <row r="30" spans="1:7" x14ac:dyDescent="0.25">
      <c r="A30" s="2" t="s">
        <v>221</v>
      </c>
      <c r="B30" s="3">
        <v>0.3</v>
      </c>
      <c r="C30" s="121" t="s">
        <v>224</v>
      </c>
      <c r="D30" s="122"/>
      <c r="E30" s="122"/>
      <c r="F30" s="122"/>
      <c r="G30" s="123"/>
    </row>
    <row r="31" spans="1:7" ht="22.5" customHeight="1" x14ac:dyDescent="0.25">
      <c r="A31" s="2" t="s">
        <v>222</v>
      </c>
      <c r="B31" s="3">
        <v>0.7</v>
      </c>
      <c r="C31" s="121" t="s">
        <v>226</v>
      </c>
      <c r="D31" s="122"/>
      <c r="E31" s="122"/>
      <c r="F31" s="122"/>
      <c r="G31" s="123"/>
    </row>
    <row r="32" spans="1:7" x14ac:dyDescent="0.25">
      <c r="A32" s="2" t="b">
        <v>1</v>
      </c>
      <c r="B32" s="3">
        <v>1</v>
      </c>
      <c r="C32" s="121" t="s">
        <v>227</v>
      </c>
      <c r="D32" s="122"/>
      <c r="E32" s="122"/>
      <c r="F32" s="122"/>
      <c r="G32" s="123"/>
    </row>
    <row r="33" spans="1:7" x14ac:dyDescent="0.25">
      <c r="A33" s="124" t="s">
        <v>228</v>
      </c>
      <c r="B33" s="125"/>
      <c r="C33" s="125"/>
      <c r="D33" s="125"/>
      <c r="E33" s="125"/>
      <c r="F33" s="125"/>
      <c r="G33" s="126"/>
    </row>
    <row r="34" spans="1:7" s="7" customFormat="1" ht="19.5" customHeight="1" x14ac:dyDescent="0.25">
      <c r="A34" s="6" t="s">
        <v>19</v>
      </c>
      <c r="B34" s="6" t="s">
        <v>20</v>
      </c>
      <c r="C34" s="127" t="s">
        <v>27</v>
      </c>
      <c r="D34" s="128"/>
      <c r="E34" s="131" t="s">
        <v>230</v>
      </c>
      <c r="F34" s="131"/>
      <c r="G34" s="131"/>
    </row>
    <row r="35" spans="1:7" s="7" customFormat="1" ht="19.5" customHeight="1" x14ac:dyDescent="0.25">
      <c r="A35" s="104">
        <v>0</v>
      </c>
      <c r="B35" s="104">
        <v>0.09</v>
      </c>
      <c r="C35" s="112" t="s">
        <v>21</v>
      </c>
      <c r="D35" s="113"/>
      <c r="E35" s="118" t="s">
        <v>284</v>
      </c>
      <c r="F35" s="119"/>
      <c r="G35" s="120"/>
    </row>
    <row r="36" spans="1:7" s="7" customFormat="1" ht="21.75" customHeight="1" x14ac:dyDescent="0.25">
      <c r="A36" s="104">
        <v>0.1</v>
      </c>
      <c r="B36" s="104">
        <v>0.49</v>
      </c>
      <c r="C36" s="112" t="s">
        <v>22</v>
      </c>
      <c r="D36" s="113"/>
      <c r="E36" s="118" t="s">
        <v>231</v>
      </c>
      <c r="F36" s="119"/>
      <c r="G36" s="120"/>
    </row>
    <row r="37" spans="1:7" s="7" customFormat="1" ht="20.25" customHeight="1" x14ac:dyDescent="0.25">
      <c r="A37" s="104">
        <v>0.5</v>
      </c>
      <c r="B37" s="104">
        <v>0.89</v>
      </c>
      <c r="C37" s="112" t="s">
        <v>23</v>
      </c>
      <c r="D37" s="113"/>
      <c r="E37" s="114" t="s">
        <v>232</v>
      </c>
      <c r="F37" s="114"/>
      <c r="G37" s="114"/>
    </row>
    <row r="38" spans="1:7" s="7" customFormat="1" ht="20.25" customHeight="1" x14ac:dyDescent="0.25">
      <c r="A38" s="104">
        <v>0.9</v>
      </c>
      <c r="B38" s="104">
        <v>1</v>
      </c>
      <c r="C38" s="112" t="s">
        <v>18</v>
      </c>
      <c r="D38" s="113"/>
      <c r="E38" s="114" t="s">
        <v>233</v>
      </c>
      <c r="F38" s="114"/>
      <c r="G38" s="114"/>
    </row>
  </sheetData>
  <sheetProtection sheet="1" objects="1" scenarios="1" selectLockedCells="1"/>
  <mergeCells count="59">
    <mergeCell ref="A2:G2"/>
    <mergeCell ref="A5:C5"/>
    <mergeCell ref="D5:G5"/>
    <mergeCell ref="A4:C4"/>
    <mergeCell ref="D4:G4"/>
    <mergeCell ref="C14:G14"/>
    <mergeCell ref="A6:C6"/>
    <mergeCell ref="D6:G6"/>
    <mergeCell ref="A7:C7"/>
    <mergeCell ref="D7:G7"/>
    <mergeCell ref="A8:C8"/>
    <mergeCell ref="D8:G8"/>
    <mergeCell ref="A9:C9"/>
    <mergeCell ref="D9:G9"/>
    <mergeCell ref="A12:G12"/>
    <mergeCell ref="A13:B13"/>
    <mergeCell ref="C13:G13"/>
    <mergeCell ref="A10:C10"/>
    <mergeCell ref="D10:G10"/>
    <mergeCell ref="A11:C11"/>
    <mergeCell ref="D11:G11"/>
    <mergeCell ref="C17:G17"/>
    <mergeCell ref="A18:B19"/>
    <mergeCell ref="C18:G18"/>
    <mergeCell ref="C19:G19"/>
    <mergeCell ref="A20:B20"/>
    <mergeCell ref="C20:G20"/>
    <mergeCell ref="A14:B14"/>
    <mergeCell ref="E34:G34"/>
    <mergeCell ref="A22:G22"/>
    <mergeCell ref="A23:G23"/>
    <mergeCell ref="A24:G24"/>
    <mergeCell ref="A25:G25"/>
    <mergeCell ref="A26:G26"/>
    <mergeCell ref="C27:G27"/>
    <mergeCell ref="C30:G30"/>
    <mergeCell ref="A21:B21"/>
    <mergeCell ref="C21:G21"/>
    <mergeCell ref="A15:B15"/>
    <mergeCell ref="C15:G15"/>
    <mergeCell ref="A16:B16"/>
    <mergeCell ref="C16:G16"/>
    <mergeCell ref="A17:B17"/>
    <mergeCell ref="B1:G1"/>
    <mergeCell ref="C38:D38"/>
    <mergeCell ref="E38:G38"/>
    <mergeCell ref="A3:G3"/>
    <mergeCell ref="C35:D35"/>
    <mergeCell ref="E35:G35"/>
    <mergeCell ref="C36:D36"/>
    <mergeCell ref="E36:G36"/>
    <mergeCell ref="C37:D37"/>
    <mergeCell ref="E37:G37"/>
    <mergeCell ref="C28:G28"/>
    <mergeCell ref="C29:G29"/>
    <mergeCell ref="C31:G31"/>
    <mergeCell ref="C32:G32"/>
    <mergeCell ref="A33:G33"/>
    <mergeCell ref="C34:D34"/>
  </mergeCells>
  <pageMargins left="0.23622047244094491" right="0.23622047244094491" top="0.74803149606299213" bottom="0.74803149606299213" header="0.31496062992125984" footer="0.31496062992125984"/>
  <pageSetup paperSize="9" scale="93" orientation="portrait" r:id="rId1"/>
  <headerFooter>
    <oddHeader>&amp;L2018_ST02_MANCET_Claire&amp;CPRIVACY DIAG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view="pageLayout" zoomScaleNormal="100" workbookViewId="0">
      <selection activeCell="D16" sqref="D16"/>
    </sheetView>
  </sheetViews>
  <sheetFormatPr baseColWidth="10" defaultRowHeight="15" x14ac:dyDescent="0.25"/>
  <cols>
    <col min="1" max="1" width="22.7109375" style="100" customWidth="1"/>
    <col min="2" max="2" width="51.42578125" style="100" customWidth="1"/>
    <col min="3" max="3" width="31.28515625" style="100" customWidth="1"/>
    <col min="4" max="4" width="17.140625" style="100" customWidth="1"/>
    <col min="5" max="5" width="11.42578125" style="101"/>
    <col min="6" max="6" width="61.28515625" style="100" customWidth="1"/>
    <col min="7" max="7" width="37.140625" style="100" customWidth="1"/>
    <col min="8" max="8" width="9.140625" hidden="1" customWidth="1"/>
  </cols>
  <sheetData>
    <row r="1" spans="1:8" ht="118.5" customHeight="1" x14ac:dyDescent="0.25">
      <c r="A1" s="37"/>
      <c r="B1" s="193" t="s">
        <v>292</v>
      </c>
      <c r="C1" s="194"/>
      <c r="D1" s="194"/>
      <c r="E1" s="194"/>
      <c r="F1" s="194"/>
      <c r="G1" s="195"/>
    </row>
    <row r="2" spans="1:8" ht="39.75" customHeight="1" x14ac:dyDescent="0.25">
      <c r="A2" s="219" t="s">
        <v>289</v>
      </c>
      <c r="B2" s="220"/>
      <c r="C2" s="221"/>
      <c r="D2" s="221"/>
      <c r="E2" s="221"/>
      <c r="F2" s="221"/>
      <c r="G2" s="222"/>
    </row>
    <row r="3" spans="1:8" ht="36.75" customHeight="1" x14ac:dyDescent="0.25">
      <c r="A3" s="223" t="s">
        <v>35</v>
      </c>
      <c r="B3" s="224"/>
      <c r="C3" s="4"/>
      <c r="D3" s="38" t="s">
        <v>291</v>
      </c>
      <c r="E3" s="225" t="s">
        <v>31</v>
      </c>
      <c r="F3" s="225"/>
      <c r="G3" s="226"/>
    </row>
    <row r="4" spans="1:8" ht="26.25" customHeight="1" x14ac:dyDescent="0.25">
      <c r="A4" s="198" t="str">
        <f>'[1]Page accueil'!A5</f>
        <v>Nom de l'organisme :</v>
      </c>
      <c r="B4" s="199"/>
      <c r="C4" s="20" t="s">
        <v>253</v>
      </c>
      <c r="D4" s="39"/>
      <c r="E4" s="200"/>
      <c r="F4" s="200"/>
      <c r="G4" s="227"/>
    </row>
    <row r="5" spans="1:8" ht="24.75" customHeight="1" x14ac:dyDescent="0.25">
      <c r="A5" s="198" t="s">
        <v>251</v>
      </c>
      <c r="B5" s="199"/>
      <c r="C5" s="4"/>
      <c r="D5" s="40"/>
      <c r="E5" s="200"/>
      <c r="F5" s="200"/>
      <c r="G5" s="201"/>
    </row>
    <row r="6" spans="1:8" x14ac:dyDescent="0.25">
      <c r="A6" s="202" t="s">
        <v>252</v>
      </c>
      <c r="B6" s="203"/>
      <c r="C6" s="20" t="s">
        <v>31</v>
      </c>
      <c r="D6" s="41" t="s">
        <v>32</v>
      </c>
      <c r="E6" s="204" t="s">
        <v>254</v>
      </c>
      <c r="F6" s="204"/>
      <c r="G6" s="205"/>
    </row>
    <row r="7" spans="1:8" x14ac:dyDescent="0.25">
      <c r="A7" s="206" t="s">
        <v>33</v>
      </c>
      <c r="B7" s="207"/>
      <c r="C7" s="208"/>
      <c r="D7" s="208"/>
      <c r="E7" s="208"/>
      <c r="F7" s="208"/>
      <c r="G7" s="209"/>
    </row>
    <row r="8" spans="1:8" ht="32.25" customHeight="1" x14ac:dyDescent="0.25">
      <c r="A8" s="210" t="s">
        <v>255</v>
      </c>
      <c r="B8" s="211"/>
      <c r="C8" s="212"/>
      <c r="D8" s="213" t="s">
        <v>234</v>
      </c>
      <c r="E8" s="214"/>
      <c r="F8" s="214"/>
      <c r="G8" s="215"/>
    </row>
    <row r="9" spans="1:8" x14ac:dyDescent="0.25">
      <c r="A9" s="216" t="s">
        <v>34</v>
      </c>
      <c r="B9" s="217"/>
      <c r="C9" s="217"/>
      <c r="D9" s="217"/>
      <c r="E9" s="217"/>
      <c r="F9" s="217"/>
      <c r="G9" s="218"/>
    </row>
    <row r="10" spans="1:8" ht="46.5" customHeight="1" x14ac:dyDescent="0.25">
      <c r="A10" s="42" t="s">
        <v>288</v>
      </c>
      <c r="B10" s="42" t="s">
        <v>219</v>
      </c>
      <c r="C10" s="42" t="s">
        <v>65</v>
      </c>
      <c r="D10" s="43" t="s">
        <v>66</v>
      </c>
      <c r="E10" s="44" t="s">
        <v>235</v>
      </c>
      <c r="F10" s="43" t="s">
        <v>236</v>
      </c>
      <c r="G10" s="42" t="s">
        <v>237</v>
      </c>
    </row>
    <row r="11" spans="1:8" ht="22.5" customHeight="1" x14ac:dyDescent="0.25">
      <c r="A11" s="196" t="s">
        <v>189</v>
      </c>
      <c r="B11" s="228" t="s">
        <v>306</v>
      </c>
      <c r="C11" s="230" t="s">
        <v>51</v>
      </c>
      <c r="D11" s="244" t="str">
        <f>IF(SUM(H13:H21)=H12,IFERROR(VLOOKUP(E11,Utilitaire!$A$10:$D$13,3,TRUE),""),"Evaluation incomplète")</f>
        <v>Evaluation incomplète</v>
      </c>
      <c r="E11" s="246" t="str">
        <f>IF(SUM(H13:H21)=H12,IFERROR(AVERAGE(E13:E21),""),"Taux non calculable")</f>
        <v>Taux non calculable</v>
      </c>
      <c r="F11" s="236" t="str">
        <f>IFERROR(VLOOKUP(D11,Utilitaire!C10:D13,2,FALSE),"Le processus n'a pas été évalué en totalité")</f>
        <v>Le processus n'a pas été évalué en totalité</v>
      </c>
      <c r="G11" s="238"/>
    </row>
    <row r="12" spans="1:8" ht="45" customHeight="1" thickBot="1" x14ac:dyDescent="0.3">
      <c r="A12" s="197"/>
      <c r="B12" s="229"/>
      <c r="C12" s="231"/>
      <c r="D12" s="245"/>
      <c r="E12" s="247"/>
      <c r="F12" s="237"/>
      <c r="G12" s="239"/>
      <c r="H12">
        <f>ROWS(H13:H21)</f>
        <v>9</v>
      </c>
    </row>
    <row r="13" spans="1:8" ht="22.5" x14ac:dyDescent="0.25">
      <c r="A13" s="45" t="s">
        <v>48</v>
      </c>
      <c r="B13" s="46" t="s">
        <v>52</v>
      </c>
      <c r="C13" s="46"/>
      <c r="D13" s="47" t="s">
        <v>15</v>
      </c>
      <c r="E13" s="48" t="str">
        <f>VLOOKUP(D13,Utilitaire!$A$2:$C$7,2,FALSE)</f>
        <v xml:space="preserve"> </v>
      </c>
      <c r="F13" s="49" t="str">
        <f>VLOOKUP(D13,Utilitaire!$A$2:$C$7,3,FALSE)</f>
        <v>L'action n'a pas encore été évaluée.</v>
      </c>
      <c r="G13" s="50"/>
      <c r="H13">
        <f>IF(LEN(D13)=19,0,1)</f>
        <v>0</v>
      </c>
    </row>
    <row r="14" spans="1:8" ht="22.5" x14ac:dyDescent="0.25">
      <c r="A14" s="51" t="s">
        <v>49</v>
      </c>
      <c r="B14" s="52" t="s">
        <v>53</v>
      </c>
      <c r="C14" s="52"/>
      <c r="D14" s="53" t="s">
        <v>15</v>
      </c>
      <c r="E14" s="54" t="str">
        <f>VLOOKUP(D14,Utilitaire!$A$2:$C$7,2,FALSE)</f>
        <v xml:space="preserve"> </v>
      </c>
      <c r="F14" s="55" t="str">
        <f>VLOOKUP(D14,Utilitaire!$A$2:$C$7,3,FALSE)</f>
        <v>L'action n'a pas encore été évaluée.</v>
      </c>
      <c r="G14" s="56"/>
      <c r="H14">
        <f t="shared" ref="H14:H21" si="0">IF(LEN(D14)=19,0,1)</f>
        <v>0</v>
      </c>
    </row>
    <row r="15" spans="1:8" ht="22.5" x14ac:dyDescent="0.25">
      <c r="A15" s="51" t="s">
        <v>58</v>
      </c>
      <c r="B15" s="52" t="s">
        <v>56</v>
      </c>
      <c r="C15" s="52" t="s">
        <v>57</v>
      </c>
      <c r="D15" s="53" t="s">
        <v>15</v>
      </c>
      <c r="E15" s="54" t="str">
        <f>VLOOKUP(D15,Utilitaire!$A$2:$C$7,2,FALSE)</f>
        <v xml:space="preserve"> </v>
      </c>
      <c r="F15" s="55" t="str">
        <f>VLOOKUP(D15,Utilitaire!$A$2:$C$7,3,FALSE)</f>
        <v>L'action n'a pas encore été évaluée.</v>
      </c>
      <c r="G15" s="56"/>
      <c r="H15">
        <f t="shared" si="0"/>
        <v>0</v>
      </c>
    </row>
    <row r="16" spans="1:8" ht="33.75" x14ac:dyDescent="0.25">
      <c r="A16" s="51" t="s">
        <v>60</v>
      </c>
      <c r="B16" s="52" t="s">
        <v>59</v>
      </c>
      <c r="C16" s="52" t="s">
        <v>61</v>
      </c>
      <c r="D16" s="53" t="s">
        <v>15</v>
      </c>
      <c r="E16" s="54" t="str">
        <f>VLOOKUP(D16,Utilitaire!$A$2:$C$7,2,FALSE)</f>
        <v xml:space="preserve"> </v>
      </c>
      <c r="F16" s="55" t="str">
        <f>VLOOKUP(D16,Utilitaire!$A$2:$C$7,3,FALSE)</f>
        <v>L'action n'a pas encore été évaluée.</v>
      </c>
      <c r="G16" s="56"/>
      <c r="H16">
        <f t="shared" si="0"/>
        <v>0</v>
      </c>
    </row>
    <row r="17" spans="1:8" ht="22.5" x14ac:dyDescent="0.25">
      <c r="A17" s="51" t="s">
        <v>62</v>
      </c>
      <c r="B17" s="57" t="s">
        <v>218</v>
      </c>
      <c r="C17" s="52"/>
      <c r="D17" s="53" t="s">
        <v>15</v>
      </c>
      <c r="E17" s="54" t="str">
        <f>VLOOKUP(D17,Utilitaire!$A$2:$C$7,2,FALSE)</f>
        <v xml:space="preserve"> </v>
      </c>
      <c r="F17" s="55" t="str">
        <f>VLOOKUP(D17,Utilitaire!$A$2:$C$7,3,FALSE)</f>
        <v>L'action n'a pas encore été évaluée.</v>
      </c>
      <c r="G17" s="56"/>
      <c r="H17">
        <f t="shared" si="0"/>
        <v>0</v>
      </c>
    </row>
    <row r="18" spans="1:8" ht="45" x14ac:dyDescent="0.25">
      <c r="A18" s="51" t="s">
        <v>71</v>
      </c>
      <c r="B18" s="57" t="s">
        <v>63</v>
      </c>
      <c r="C18" s="52" t="s">
        <v>64</v>
      </c>
      <c r="D18" s="53" t="s">
        <v>15</v>
      </c>
      <c r="E18" s="54" t="str">
        <f>VLOOKUP(D18,Utilitaire!$A$2:$C$7,2,FALSE)</f>
        <v xml:space="preserve"> </v>
      </c>
      <c r="F18" s="55" t="str">
        <f>VLOOKUP(D18,Utilitaire!$A$2:$C$7,3,FALSE)</f>
        <v>L'action n'a pas encore été évaluée.</v>
      </c>
      <c r="G18" s="56"/>
      <c r="H18">
        <f t="shared" si="0"/>
        <v>0</v>
      </c>
    </row>
    <row r="19" spans="1:8" ht="22.5" x14ac:dyDescent="0.25">
      <c r="A19" s="51" t="s">
        <v>72</v>
      </c>
      <c r="B19" s="57" t="s">
        <v>73</v>
      </c>
      <c r="C19" s="52"/>
      <c r="D19" s="53" t="s">
        <v>15</v>
      </c>
      <c r="E19" s="54" t="str">
        <f>VLOOKUP(D19,Utilitaire!$A$2:$C$7,2,FALSE)</f>
        <v xml:space="preserve"> </v>
      </c>
      <c r="F19" s="55" t="str">
        <f>VLOOKUP(D19,Utilitaire!$A$2:$C$7,3,FALSE)</f>
        <v>L'action n'a pas encore été évaluée.</v>
      </c>
      <c r="G19" s="56"/>
      <c r="H19">
        <f t="shared" si="0"/>
        <v>0</v>
      </c>
    </row>
    <row r="20" spans="1:8" ht="167.25" customHeight="1" x14ac:dyDescent="0.25">
      <c r="A20" s="51">
        <v>9</v>
      </c>
      <c r="B20" s="57" t="s">
        <v>79</v>
      </c>
      <c r="C20" s="52" t="s">
        <v>78</v>
      </c>
      <c r="D20" s="53" t="s">
        <v>15</v>
      </c>
      <c r="E20" s="54" t="str">
        <f>VLOOKUP(D20,Utilitaire!$A$2:$C$7,2,FALSE)</f>
        <v xml:space="preserve"> </v>
      </c>
      <c r="F20" s="55" t="str">
        <f>VLOOKUP(D20,Utilitaire!$A$2:$C$7,3,FALSE)</f>
        <v>L'action n'a pas encore été évaluée.</v>
      </c>
      <c r="G20" s="56"/>
      <c r="H20">
        <f t="shared" si="0"/>
        <v>0</v>
      </c>
    </row>
    <row r="21" spans="1:8" ht="41.25" customHeight="1" thickBot="1" x14ac:dyDescent="0.3">
      <c r="A21" s="58">
        <v>11</v>
      </c>
      <c r="B21" s="59" t="s">
        <v>80</v>
      </c>
      <c r="C21" s="60"/>
      <c r="D21" s="61" t="s">
        <v>15</v>
      </c>
      <c r="E21" s="62" t="str">
        <f>VLOOKUP(D21,Utilitaire!$A$2:$C$7,2,FALSE)</f>
        <v xml:space="preserve"> </v>
      </c>
      <c r="F21" s="63" t="str">
        <f>VLOOKUP(D21,Utilitaire!$A$2:$C$7,3,FALSE)</f>
        <v>L'action n'a pas encore été évaluée.</v>
      </c>
      <c r="G21" s="64"/>
      <c r="H21">
        <f t="shared" si="0"/>
        <v>0</v>
      </c>
    </row>
    <row r="22" spans="1:8" ht="54" customHeight="1" x14ac:dyDescent="0.25">
      <c r="A22" s="65" t="s">
        <v>117</v>
      </c>
      <c r="B22" s="66" t="s">
        <v>178</v>
      </c>
      <c r="C22" s="67"/>
      <c r="D22" s="232" t="str">
        <f>IF(SUM(H24:H41)=H23,IFERROR(VLOOKUP(E22,Utilitaire!$A$10:$D$13,3,TRUE),""),"Evaluation incomplète")</f>
        <v>Evaluation incomplète</v>
      </c>
      <c r="E22" s="234" t="str">
        <f>IF(SUM(H13:H21)=H12,IFERROR(AVERAGE(E23:E31),""),"Taux non calculable")</f>
        <v>Taux non calculable</v>
      </c>
      <c r="F22" s="240" t="str">
        <f>IFERROR(VLOOKUP(D22,Utilitaire!C10:D13,2,FALSE),"Le processus n'a pas été évalué en totalité")</f>
        <v>Le processus n'a pas été évalué en totalité</v>
      </c>
      <c r="G22" s="242"/>
    </row>
    <row r="23" spans="1:8" ht="54" customHeight="1" thickBot="1" x14ac:dyDescent="0.3">
      <c r="A23" s="68"/>
      <c r="B23" s="69" t="s">
        <v>97</v>
      </c>
      <c r="C23" s="70"/>
      <c r="D23" s="233"/>
      <c r="E23" s="235"/>
      <c r="F23" s="241"/>
      <c r="G23" s="243"/>
      <c r="H23">
        <f>ROWS(H24:H41)</f>
        <v>18</v>
      </c>
    </row>
    <row r="24" spans="1:8" ht="54" customHeight="1" x14ac:dyDescent="0.25">
      <c r="A24" s="45" t="s">
        <v>100</v>
      </c>
      <c r="B24" s="46" t="s">
        <v>81</v>
      </c>
      <c r="C24" s="46"/>
      <c r="D24" s="47" t="s">
        <v>15</v>
      </c>
      <c r="E24" s="48" t="str">
        <f>VLOOKUP(D24,Utilitaire!$A$2:$C$7,2,FALSE)</f>
        <v xml:space="preserve"> </v>
      </c>
      <c r="F24" s="71" t="str">
        <f>VLOOKUP(D24,Utilitaire!$A$2:$C$7,3,FALSE)</f>
        <v>L'action n'a pas encore été évaluée.</v>
      </c>
      <c r="G24" s="50"/>
      <c r="H24">
        <f>IF(LEN(D24)=19,0,1)</f>
        <v>0</v>
      </c>
    </row>
    <row r="25" spans="1:8" ht="54" customHeight="1" x14ac:dyDescent="0.25">
      <c r="A25" s="51" t="s">
        <v>101</v>
      </c>
      <c r="B25" s="52" t="s">
        <v>82</v>
      </c>
      <c r="C25" s="52"/>
      <c r="D25" s="47" t="s">
        <v>15</v>
      </c>
      <c r="E25" s="54" t="str">
        <f>VLOOKUP(D25,Utilitaire!$A$2:$C$7,2,FALSE)</f>
        <v xml:space="preserve"> </v>
      </c>
      <c r="F25" s="72" t="str">
        <f>VLOOKUP(D25,Utilitaire!$A$2:$C$7,3,FALSE)</f>
        <v>L'action n'a pas encore été évaluée.</v>
      </c>
      <c r="G25" s="56"/>
      <c r="H25">
        <f t="shared" ref="H25:H55" si="1">IF(LEN(D25)=19,0,1)</f>
        <v>0</v>
      </c>
    </row>
    <row r="26" spans="1:8" ht="54" customHeight="1" x14ac:dyDescent="0.25">
      <c r="A26" s="51" t="s">
        <v>103</v>
      </c>
      <c r="B26" s="52" t="s">
        <v>91</v>
      </c>
      <c r="C26" s="52"/>
      <c r="D26" s="53" t="s">
        <v>15</v>
      </c>
      <c r="E26" s="54" t="str">
        <f>VLOOKUP(D26,Utilitaire!$A$2:$C$7,2,FALSE)</f>
        <v xml:space="preserve"> </v>
      </c>
      <c r="F26" s="72" t="str">
        <f>VLOOKUP(D26,Utilitaire!$A$2:$C$7,3,FALSE)</f>
        <v>L'action n'a pas encore été évaluée.</v>
      </c>
      <c r="G26" s="56"/>
      <c r="H26">
        <f t="shared" si="1"/>
        <v>0</v>
      </c>
    </row>
    <row r="27" spans="1:8" ht="54" customHeight="1" x14ac:dyDescent="0.25">
      <c r="A27" s="51" t="s">
        <v>83</v>
      </c>
      <c r="B27" s="52" t="s">
        <v>102</v>
      </c>
      <c r="C27" s="52"/>
      <c r="D27" s="53" t="s">
        <v>15</v>
      </c>
      <c r="E27" s="54" t="str">
        <f>VLOOKUP(D27,Utilitaire!$A$2:$C$7,2,FALSE)</f>
        <v xml:space="preserve"> </v>
      </c>
      <c r="F27" s="72" t="str">
        <f>VLOOKUP(D27,Utilitaire!$A$2:$C$7,3,FALSE)</f>
        <v>L'action n'a pas encore été évaluée.</v>
      </c>
      <c r="G27" s="56"/>
      <c r="H27">
        <f t="shared" si="1"/>
        <v>0</v>
      </c>
    </row>
    <row r="28" spans="1:8" ht="54" customHeight="1" x14ac:dyDescent="0.25">
      <c r="A28" s="51" t="s">
        <v>104</v>
      </c>
      <c r="B28" s="52" t="s">
        <v>92</v>
      </c>
      <c r="C28" s="52"/>
      <c r="D28" s="53" t="s">
        <v>15</v>
      </c>
      <c r="E28" s="54" t="str">
        <f>VLOOKUP(D28,Utilitaire!$A$2:$C$7,2,FALSE)</f>
        <v xml:space="preserve"> </v>
      </c>
      <c r="F28" s="72" t="str">
        <f>VLOOKUP(D28,Utilitaire!$A$2:$C$7,3,FALSE)</f>
        <v>L'action n'a pas encore été évaluée.</v>
      </c>
      <c r="G28" s="56"/>
      <c r="H28">
        <f t="shared" si="1"/>
        <v>0</v>
      </c>
    </row>
    <row r="29" spans="1:8" ht="48.75" customHeight="1" x14ac:dyDescent="0.25">
      <c r="A29" s="51" t="s">
        <v>105</v>
      </c>
      <c r="B29" s="52" t="s">
        <v>84</v>
      </c>
      <c r="C29" s="52"/>
      <c r="D29" s="53" t="s">
        <v>15</v>
      </c>
      <c r="E29" s="54" t="str">
        <f>VLOOKUP(D29,Utilitaire!$A$2:$C$7,2,FALSE)</f>
        <v xml:space="preserve"> </v>
      </c>
      <c r="F29" s="72" t="str">
        <f>VLOOKUP(D29,Utilitaire!$A$2:$C$7,3,FALSE)</f>
        <v>L'action n'a pas encore été évaluée.</v>
      </c>
      <c r="G29" s="56"/>
      <c r="H29">
        <f t="shared" si="1"/>
        <v>0</v>
      </c>
    </row>
    <row r="30" spans="1:8" ht="48" customHeight="1" x14ac:dyDescent="0.25">
      <c r="A30" s="51" t="s">
        <v>106</v>
      </c>
      <c r="B30" s="52" t="s">
        <v>85</v>
      </c>
      <c r="C30" s="52"/>
      <c r="D30" s="53" t="s">
        <v>15</v>
      </c>
      <c r="E30" s="54" t="str">
        <f>VLOOKUP(D30,Utilitaire!$A$2:$C$7,2,FALSE)</f>
        <v xml:space="preserve"> </v>
      </c>
      <c r="F30" s="72" t="str">
        <f>VLOOKUP(D30,Utilitaire!$A$2:$C$7,3,FALSE)</f>
        <v>L'action n'a pas encore été évaluée.</v>
      </c>
      <c r="G30" s="56"/>
      <c r="H30">
        <f t="shared" si="1"/>
        <v>0</v>
      </c>
    </row>
    <row r="31" spans="1:8" ht="60.75" customHeight="1" x14ac:dyDescent="0.25">
      <c r="A31" s="51" t="s">
        <v>107</v>
      </c>
      <c r="B31" s="52" t="s">
        <v>86</v>
      </c>
      <c r="C31" s="52"/>
      <c r="D31" s="53" t="s">
        <v>15</v>
      </c>
      <c r="E31" s="54" t="str">
        <f>VLOOKUP(D31,Utilitaire!$A$2:$C$7,2,FALSE)</f>
        <v xml:space="preserve"> </v>
      </c>
      <c r="F31" s="72" t="str">
        <f>VLOOKUP(D31,Utilitaire!$A$2:$C$7,3,FALSE)</f>
        <v>L'action n'a pas encore été évaluée.</v>
      </c>
      <c r="G31" s="56"/>
      <c r="H31">
        <f t="shared" si="1"/>
        <v>0</v>
      </c>
    </row>
    <row r="32" spans="1:8" ht="42.75" customHeight="1" x14ac:dyDescent="0.25">
      <c r="A32" s="51" t="s">
        <v>108</v>
      </c>
      <c r="B32" s="52" t="s">
        <v>87</v>
      </c>
      <c r="C32" s="52"/>
      <c r="D32" s="53" t="s">
        <v>15</v>
      </c>
      <c r="E32" s="54" t="str">
        <f>VLOOKUP(D32,Utilitaire!$A$2:$C$7,2,FALSE)</f>
        <v xml:space="preserve"> </v>
      </c>
      <c r="F32" s="72" t="str">
        <f>VLOOKUP(D32,Utilitaire!$A$2:$C$7,3,FALSE)</f>
        <v>L'action n'a pas encore été évaluée.</v>
      </c>
      <c r="G32" s="56"/>
      <c r="H32">
        <f t="shared" si="1"/>
        <v>0</v>
      </c>
    </row>
    <row r="33" spans="1:8" ht="33.75" x14ac:dyDescent="0.25">
      <c r="A33" s="51" t="s">
        <v>109</v>
      </c>
      <c r="B33" s="52" t="s">
        <v>88</v>
      </c>
      <c r="C33" s="52"/>
      <c r="D33" s="53" t="s">
        <v>15</v>
      </c>
      <c r="E33" s="54" t="str">
        <f>VLOOKUP(D33,Utilitaire!$A$2:$C$7,2,FALSE)</f>
        <v xml:space="preserve"> </v>
      </c>
      <c r="F33" s="72" t="str">
        <f>VLOOKUP(D33,Utilitaire!$A$2:$C$7,3,FALSE)</f>
        <v>L'action n'a pas encore été évaluée.</v>
      </c>
      <c r="G33" s="56"/>
      <c r="H33">
        <f t="shared" si="1"/>
        <v>0</v>
      </c>
    </row>
    <row r="34" spans="1:8" ht="22.5" x14ac:dyDescent="0.25">
      <c r="A34" s="51" t="s">
        <v>110</v>
      </c>
      <c r="B34" s="52" t="s">
        <v>90</v>
      </c>
      <c r="C34" s="52"/>
      <c r="D34" s="53" t="s">
        <v>15</v>
      </c>
      <c r="E34" s="54" t="str">
        <f>VLOOKUP(D34,Utilitaire!$A$2:$C$7,2,FALSE)</f>
        <v xml:space="preserve"> </v>
      </c>
      <c r="F34" s="72" t="str">
        <f>VLOOKUP(D34,Utilitaire!$A$2:$C$7,3,FALSE)</f>
        <v>L'action n'a pas encore été évaluée.</v>
      </c>
      <c r="G34" s="56"/>
      <c r="H34">
        <f t="shared" si="1"/>
        <v>0</v>
      </c>
    </row>
    <row r="35" spans="1:8" ht="45" x14ac:dyDescent="0.25">
      <c r="A35" s="51" t="s">
        <v>112</v>
      </c>
      <c r="B35" s="52" t="s">
        <v>111</v>
      </c>
      <c r="C35" s="52"/>
      <c r="D35" s="53" t="s">
        <v>15</v>
      </c>
      <c r="E35" s="54" t="str">
        <f>VLOOKUP(D35,Utilitaire!$A$2:$C$7,2,FALSE)</f>
        <v xml:space="preserve"> </v>
      </c>
      <c r="F35" s="72" t="str">
        <f>VLOOKUP(D35,Utilitaire!$A$2:$C$7,3,FALSE)</f>
        <v>L'action n'a pas encore été évaluée.</v>
      </c>
      <c r="G35" s="56"/>
      <c r="H35">
        <f t="shared" si="1"/>
        <v>0</v>
      </c>
    </row>
    <row r="36" spans="1:8" ht="22.5" x14ac:dyDescent="0.25">
      <c r="A36" s="51" t="s">
        <v>89</v>
      </c>
      <c r="B36" s="52" t="s">
        <v>93</v>
      </c>
      <c r="C36" s="52"/>
      <c r="D36" s="53" t="s">
        <v>15</v>
      </c>
      <c r="E36" s="54" t="str">
        <f>VLOOKUP(D36,Utilitaire!$A$2:$C$7,2,FALSE)</f>
        <v xml:space="preserve"> </v>
      </c>
      <c r="F36" s="72" t="str">
        <f>VLOOKUP(D36,Utilitaire!$A$2:$C$7,3,FALSE)</f>
        <v>L'action n'a pas encore été évaluée.</v>
      </c>
      <c r="G36" s="56"/>
      <c r="H36">
        <f t="shared" si="1"/>
        <v>0</v>
      </c>
    </row>
    <row r="37" spans="1:8" ht="22.5" x14ac:dyDescent="0.25">
      <c r="A37" s="51" t="s">
        <v>113</v>
      </c>
      <c r="B37" s="52" t="s">
        <v>94</v>
      </c>
      <c r="C37" s="52"/>
      <c r="D37" s="53" t="s">
        <v>15</v>
      </c>
      <c r="E37" s="54" t="str">
        <f>VLOOKUP(D37,Utilitaire!$A$2:$C$7,2,FALSE)</f>
        <v xml:space="preserve"> </v>
      </c>
      <c r="F37" s="72" t="str">
        <f>VLOOKUP(D37,Utilitaire!$A$2:$C$7,3,FALSE)</f>
        <v>L'action n'a pas encore été évaluée.</v>
      </c>
      <c r="G37" s="56"/>
      <c r="H37">
        <f t="shared" si="1"/>
        <v>0</v>
      </c>
    </row>
    <row r="38" spans="1:8" ht="22.5" x14ac:dyDescent="0.25">
      <c r="A38" s="51" t="s">
        <v>95</v>
      </c>
      <c r="B38" s="52" t="s">
        <v>96</v>
      </c>
      <c r="C38" s="52"/>
      <c r="D38" s="53" t="s">
        <v>15</v>
      </c>
      <c r="E38" s="54" t="str">
        <f>VLOOKUP(D38,Utilitaire!$A$2:$C$7,2,FALSE)</f>
        <v xml:space="preserve"> </v>
      </c>
      <c r="F38" s="72" t="str">
        <f>VLOOKUP(D38,Utilitaire!$A$2:$C$7,3,FALSE)</f>
        <v>L'action n'a pas encore été évaluée.</v>
      </c>
      <c r="G38" s="56"/>
      <c r="H38">
        <f t="shared" si="1"/>
        <v>0</v>
      </c>
    </row>
    <row r="39" spans="1:8" ht="45" x14ac:dyDescent="0.25">
      <c r="A39" s="51" t="s">
        <v>98</v>
      </c>
      <c r="B39" s="52" t="s">
        <v>115</v>
      </c>
      <c r="C39" s="52"/>
      <c r="D39" s="53" t="s">
        <v>15</v>
      </c>
      <c r="E39" s="54" t="str">
        <f>VLOOKUP(D39,Utilitaire!$A$2:$C$7,2,FALSE)</f>
        <v xml:space="preserve"> </v>
      </c>
      <c r="F39" s="72" t="str">
        <f>VLOOKUP(D39,Utilitaire!$A$2:$C$7,3,FALSE)</f>
        <v>L'action n'a pas encore été évaluée.</v>
      </c>
      <c r="G39" s="56"/>
      <c r="H39">
        <f t="shared" si="1"/>
        <v>0</v>
      </c>
    </row>
    <row r="40" spans="1:8" ht="33.75" x14ac:dyDescent="0.25">
      <c r="A40" s="51" t="s">
        <v>99</v>
      </c>
      <c r="B40" s="52" t="s">
        <v>116</v>
      </c>
      <c r="C40" s="52"/>
      <c r="D40" s="53" t="s">
        <v>15</v>
      </c>
      <c r="E40" s="54" t="str">
        <f>VLOOKUP(D40,Utilitaire!$A$2:$C$7,2,FALSE)</f>
        <v xml:space="preserve"> </v>
      </c>
      <c r="F40" s="72" t="str">
        <f>VLOOKUP(D40,Utilitaire!$A$2:$C$7,3,FALSE)</f>
        <v>L'action n'a pas encore été évaluée.</v>
      </c>
      <c r="G40" s="56"/>
      <c r="H40">
        <f t="shared" si="1"/>
        <v>0</v>
      </c>
    </row>
    <row r="41" spans="1:8" ht="57" thickBot="1" x14ac:dyDescent="0.3">
      <c r="A41" s="58" t="s">
        <v>114</v>
      </c>
      <c r="B41" s="60" t="s">
        <v>119</v>
      </c>
      <c r="C41" s="60"/>
      <c r="D41" s="53" t="s">
        <v>15</v>
      </c>
      <c r="E41" s="62" t="str">
        <f>VLOOKUP(D41,Utilitaire!$A$2:$C$7,2,FALSE)</f>
        <v xml:space="preserve"> </v>
      </c>
      <c r="F41" s="72" t="str">
        <f>VLOOKUP(D41,Utilitaire!$A$2:$C$7,3,FALSE)</f>
        <v>L'action n'a pas encore été évaluée.</v>
      </c>
      <c r="G41" s="56"/>
      <c r="H41">
        <f t="shared" si="1"/>
        <v>0</v>
      </c>
    </row>
    <row r="42" spans="1:8" ht="24" customHeight="1" thickBot="1" x14ac:dyDescent="0.3">
      <c r="A42" s="73">
        <v>7</v>
      </c>
      <c r="B42" s="74" t="s">
        <v>179</v>
      </c>
      <c r="C42" s="74"/>
      <c r="D42" s="75" t="str">
        <f>IF(SUM(H43:H48)=H42,IFERROR(VLOOKUP(E42,Utilitaire!$A$10:$D$13,3,TRUE),""),"Evaluation incomplète")</f>
        <v>Evaluation incomplète</v>
      </c>
      <c r="E42" s="75" t="str">
        <f>IF(SUM(H43:H48)=H42,IFERROR(AVERAGE(E43:E48),""),"Taux non calculable")</f>
        <v>Taux non calculable</v>
      </c>
      <c r="F42" s="76" t="str">
        <f>IFERROR(VLOOKUP(D42,Utilitaire!C10:D13,2,FALSE),"Le processus n'a pas été évalué en totalité")</f>
        <v>Le processus n'a pas été évalué en totalité</v>
      </c>
      <c r="G42" s="77"/>
      <c r="H42">
        <f>ROWS(H43:H48)</f>
        <v>6</v>
      </c>
    </row>
    <row r="43" spans="1:8" ht="55.5" customHeight="1" x14ac:dyDescent="0.25">
      <c r="A43" s="45" t="s">
        <v>43</v>
      </c>
      <c r="B43" s="46" t="s">
        <v>183</v>
      </c>
      <c r="C43" s="46" t="s">
        <v>74</v>
      </c>
      <c r="D43" s="47" t="s">
        <v>15</v>
      </c>
      <c r="E43" s="48" t="str">
        <f>VLOOKUP(D43,Utilitaire!$A$2:$C$7,2,FALSE)</f>
        <v xml:space="preserve"> </v>
      </c>
      <c r="F43" s="72" t="str">
        <f>VLOOKUP(D43,Utilitaire!$A$2:$C$7,3,FALSE)</f>
        <v>L'action n'a pas encore été évaluée.</v>
      </c>
      <c r="G43" s="56"/>
      <c r="H43">
        <f t="shared" si="1"/>
        <v>0</v>
      </c>
    </row>
    <row r="44" spans="1:8" ht="67.5" x14ac:dyDescent="0.25">
      <c r="A44" s="51" t="s">
        <v>44</v>
      </c>
      <c r="B44" s="52" t="s">
        <v>47</v>
      </c>
      <c r="C44" s="52"/>
      <c r="D44" s="53" t="s">
        <v>15</v>
      </c>
      <c r="E44" s="54" t="str">
        <f>VLOOKUP(D44,Utilitaire!$A$2:$C$7,2,FALSE)</f>
        <v xml:space="preserve"> </v>
      </c>
      <c r="F44" s="72" t="str">
        <f>VLOOKUP(D44,Utilitaire!$A$2:$C$7,3,FALSE)</f>
        <v>L'action n'a pas encore été évaluée.</v>
      </c>
      <c r="G44" s="56"/>
      <c r="H44">
        <f t="shared" si="1"/>
        <v>0</v>
      </c>
    </row>
    <row r="45" spans="1:8" ht="56.25" x14ac:dyDescent="0.25">
      <c r="A45" s="51" t="s">
        <v>45</v>
      </c>
      <c r="B45" s="52" t="s">
        <v>68</v>
      </c>
      <c r="C45" s="52" t="s">
        <v>67</v>
      </c>
      <c r="D45" s="53" t="s">
        <v>15</v>
      </c>
      <c r="E45" s="54" t="str">
        <f>VLOOKUP(D45,Utilitaire!$A$2:$C$7,2,FALSE)</f>
        <v xml:space="preserve"> </v>
      </c>
      <c r="F45" s="72" t="str">
        <f>VLOOKUP(D45,Utilitaire!$A$2:$C$7,3,FALSE)</f>
        <v>L'action n'a pas encore été évaluée.</v>
      </c>
      <c r="G45" s="56"/>
      <c r="H45">
        <f t="shared" si="1"/>
        <v>0</v>
      </c>
    </row>
    <row r="46" spans="1:8" ht="56.25" x14ac:dyDescent="0.25">
      <c r="A46" s="51" t="s">
        <v>46</v>
      </c>
      <c r="B46" s="52" t="s">
        <v>185</v>
      </c>
      <c r="C46" s="52"/>
      <c r="D46" s="53" t="s">
        <v>15</v>
      </c>
      <c r="E46" s="54" t="str">
        <f>VLOOKUP(D46,Utilitaire!$A$2:$C$7,2,FALSE)</f>
        <v xml:space="preserve"> </v>
      </c>
      <c r="F46" s="72" t="str">
        <f>VLOOKUP(D46,Utilitaire!$A$2:$C$7,3,FALSE)</f>
        <v>L'action n'a pas encore été évaluée.</v>
      </c>
      <c r="G46" s="56"/>
      <c r="H46">
        <f t="shared" si="1"/>
        <v>0</v>
      </c>
    </row>
    <row r="47" spans="1:8" ht="31.5" customHeight="1" x14ac:dyDescent="0.25">
      <c r="A47" s="51" t="s">
        <v>75</v>
      </c>
      <c r="B47" s="78" t="s">
        <v>184</v>
      </c>
      <c r="C47" s="78"/>
      <c r="D47" s="53" t="s">
        <v>15</v>
      </c>
      <c r="E47" s="54" t="str">
        <f>VLOOKUP(D47,Utilitaire!$A$2:$C$7,2,FALSE)</f>
        <v xml:space="preserve"> </v>
      </c>
      <c r="F47" s="72" t="str">
        <f>VLOOKUP(D47,Utilitaire!$A$2:$C$7,3,FALSE)</f>
        <v>L'action n'a pas encore été évaluée.</v>
      </c>
      <c r="G47" s="56"/>
      <c r="H47">
        <f t="shared" si="1"/>
        <v>0</v>
      </c>
    </row>
    <row r="48" spans="1:8" ht="79.5" thickBot="1" x14ac:dyDescent="0.3">
      <c r="A48" s="58">
        <v>8</v>
      </c>
      <c r="B48" s="79" t="s">
        <v>76</v>
      </c>
      <c r="C48" s="79" t="s">
        <v>77</v>
      </c>
      <c r="D48" s="61" t="s">
        <v>15</v>
      </c>
      <c r="E48" s="54" t="str">
        <f>VLOOKUP(D48,Utilitaire!$A$2:$C$7,2,FALSE)</f>
        <v xml:space="preserve"> </v>
      </c>
      <c r="F48" s="72" t="str">
        <f>VLOOKUP(D48,Utilitaire!$A$2:$C$7,3,FALSE)</f>
        <v>L'action n'a pas encore été évaluée.</v>
      </c>
      <c r="G48" s="56"/>
      <c r="H48">
        <f t="shared" si="1"/>
        <v>0</v>
      </c>
    </row>
    <row r="49" spans="1:8" ht="25.5" customHeight="1" thickBot="1" x14ac:dyDescent="0.3">
      <c r="A49" s="73" t="s">
        <v>118</v>
      </c>
      <c r="B49" s="74" t="s">
        <v>309</v>
      </c>
      <c r="C49" s="74"/>
      <c r="D49" s="80" t="str">
        <f>IF(SUM(H50:H56)=H49,IFERROR(VLOOKUP(E49,Utilitaire!$A$10:$D$13,3,TRUE),""),"Evaluation incomplète")</f>
        <v>Evaluation incomplète</v>
      </c>
      <c r="E49" s="103" t="str">
        <f>IF(SUM(H50:H56)=H49,IFERROR(AVERAGE(E50:E56),""),"Taux non calculable")</f>
        <v>Taux non calculable</v>
      </c>
      <c r="F49" s="76" t="str">
        <f>IFERROR(VLOOKUP(D49,Utilitaire!C10:D13,2,FALSE),"Le processus n'a pas été évalué en totalité")</f>
        <v>Le processus n'a pas été évalué en totalité</v>
      </c>
      <c r="G49" s="77"/>
      <c r="H49">
        <f>ROWS(H50:H56)</f>
        <v>7</v>
      </c>
    </row>
    <row r="50" spans="1:8" ht="33.75" x14ac:dyDescent="0.25">
      <c r="A50" s="45" t="s">
        <v>36</v>
      </c>
      <c r="B50" s="46" t="s">
        <v>39</v>
      </c>
      <c r="C50" s="46"/>
      <c r="D50" s="47" t="s">
        <v>15</v>
      </c>
      <c r="E50" s="48" t="str">
        <f>VLOOKUP(D50,Utilitaire!$A$2:$C$7,2,FALSE)</f>
        <v xml:space="preserve"> </v>
      </c>
      <c r="F50" s="72" t="str">
        <f>VLOOKUP(D50,Utilitaire!$A$2:$C$7,3,FALSE)</f>
        <v>L'action n'a pas encore été évaluée.</v>
      </c>
      <c r="G50" s="56"/>
      <c r="H50">
        <f t="shared" si="1"/>
        <v>0</v>
      </c>
    </row>
    <row r="51" spans="1:8" ht="78.75" x14ac:dyDescent="0.25">
      <c r="A51" s="51" t="s">
        <v>38</v>
      </c>
      <c r="B51" s="52" t="s">
        <v>50</v>
      </c>
      <c r="C51" s="52" t="s">
        <v>37</v>
      </c>
      <c r="D51" s="53" t="s">
        <v>15</v>
      </c>
      <c r="E51" s="54" t="str">
        <f>VLOOKUP(D51,Utilitaire!$A$2:$C$7,2,FALSE)</f>
        <v xml:space="preserve"> </v>
      </c>
      <c r="F51" s="72" t="str">
        <f>VLOOKUP(D51,Utilitaire!$A$2:$C$7,3,FALSE)</f>
        <v>L'action n'a pas encore été évaluée.</v>
      </c>
      <c r="G51" s="56"/>
      <c r="H51">
        <f t="shared" si="1"/>
        <v>0</v>
      </c>
    </row>
    <row r="52" spans="1:8" ht="33.75" x14ac:dyDescent="0.25">
      <c r="A52" s="51" t="s">
        <v>40</v>
      </c>
      <c r="B52" s="52" t="s">
        <v>69</v>
      </c>
      <c r="C52" s="52"/>
      <c r="D52" s="53" t="s">
        <v>15</v>
      </c>
      <c r="E52" s="54" t="str">
        <f>VLOOKUP(D52,Utilitaire!$A$2:$C$7,2,FALSE)</f>
        <v xml:space="preserve"> </v>
      </c>
      <c r="F52" s="72" t="str">
        <f>VLOOKUP(D52,Utilitaire!$A$2:$C$7,3,FALSE)</f>
        <v>L'action n'a pas encore été évaluée.</v>
      </c>
      <c r="G52" s="56"/>
      <c r="H52">
        <f t="shared" si="1"/>
        <v>0</v>
      </c>
    </row>
    <row r="53" spans="1:8" ht="56.25" x14ac:dyDescent="0.25">
      <c r="A53" s="51" t="s">
        <v>41</v>
      </c>
      <c r="B53" s="52" t="s">
        <v>70</v>
      </c>
      <c r="C53" s="52"/>
      <c r="D53" s="53" t="s">
        <v>15</v>
      </c>
      <c r="E53" s="54" t="str">
        <f>VLOOKUP(D53,Utilitaire!$A$2:$C$7,2,FALSE)</f>
        <v xml:space="preserve"> </v>
      </c>
      <c r="F53" s="72" t="str">
        <f>VLOOKUP(D53,Utilitaire!$A$2:$C$7,3,FALSE)</f>
        <v>L'action n'a pas encore été évaluée.</v>
      </c>
      <c r="G53" s="56"/>
      <c r="H53">
        <f t="shared" si="1"/>
        <v>0</v>
      </c>
    </row>
    <row r="54" spans="1:8" ht="167.25" customHeight="1" x14ac:dyDescent="0.25">
      <c r="A54" s="51" t="s">
        <v>42</v>
      </c>
      <c r="B54" s="52" t="s">
        <v>54</v>
      </c>
      <c r="C54" s="52"/>
      <c r="D54" s="53" t="s">
        <v>15</v>
      </c>
      <c r="E54" s="54" t="str">
        <f>VLOOKUP(D54,Utilitaire!$A$2:$C$7,2,FALSE)</f>
        <v xml:space="preserve"> </v>
      </c>
      <c r="F54" s="72" t="str">
        <f>VLOOKUP(D54,Utilitaire!$A$2:$C$7,3,FALSE)</f>
        <v>L'action n'a pas encore été évaluée.</v>
      </c>
      <c r="G54" s="56"/>
      <c r="H54">
        <f t="shared" si="1"/>
        <v>0</v>
      </c>
    </row>
    <row r="55" spans="1:8" ht="175.5" customHeight="1" x14ac:dyDescent="0.25">
      <c r="A55" s="51" t="s">
        <v>165</v>
      </c>
      <c r="B55" s="52" t="s">
        <v>55</v>
      </c>
      <c r="C55" s="52"/>
      <c r="D55" s="53" t="s">
        <v>15</v>
      </c>
      <c r="E55" s="54" t="str">
        <f>VLOOKUP(D55,Utilitaire!$A$2:$C$7,2,FALSE)</f>
        <v xml:space="preserve"> </v>
      </c>
      <c r="F55" s="72" t="str">
        <f>VLOOKUP(D55,Utilitaire!$A$2:$C$7,3,FALSE)</f>
        <v>L'action n'a pas encore été évaluée.</v>
      </c>
      <c r="G55" s="56"/>
      <c r="H55">
        <f t="shared" si="1"/>
        <v>0</v>
      </c>
    </row>
    <row r="56" spans="1:8" ht="113.25" thickBot="1" x14ac:dyDescent="0.3">
      <c r="A56" s="51" t="s">
        <v>166</v>
      </c>
      <c r="B56" s="60" t="s">
        <v>304</v>
      </c>
      <c r="C56" s="60" t="s">
        <v>305</v>
      </c>
      <c r="D56" s="61" t="s">
        <v>15</v>
      </c>
      <c r="E56" s="62" t="str">
        <f>VLOOKUP(D56,Utilitaire!$A$2:$C$7,2,FALSE)</f>
        <v xml:space="preserve"> </v>
      </c>
      <c r="F56" s="72" t="str">
        <f>VLOOKUP(D56,Utilitaire!$A$2:$C$7,3,FALSE)</f>
        <v>L'action n'a pas encore été évaluée.</v>
      </c>
      <c r="G56" s="56"/>
      <c r="H56">
        <f>IF(LEN(D56)=19,0,1)</f>
        <v>0</v>
      </c>
    </row>
    <row r="57" spans="1:8" ht="23.25" thickBot="1" x14ac:dyDescent="0.3">
      <c r="A57" s="81" t="s">
        <v>180</v>
      </c>
      <c r="B57" s="82" t="s">
        <v>247</v>
      </c>
      <c r="C57" s="82"/>
      <c r="D57" s="80" t="str">
        <f>IF(SUM(H58:H60)=H57,IFERROR(VLOOKUP(E57,Utilitaire!$A$10:$D$13,3,TRUE),""),"Evaluation incomplète")</f>
        <v>Evaluation incomplète</v>
      </c>
      <c r="E57" s="83" t="str">
        <f>IF(SUM(H58:H60)=H57,IFERROR(AVERAGE(E58:E60),""),"Taux non calculable")</f>
        <v>Taux non calculable</v>
      </c>
      <c r="F57" s="84" t="str">
        <f>IFERROR(VLOOKUP(D57,Utilitaire!C10:D13,2,FALSE),"Le processus n'a pas été évalué en totalité")</f>
        <v>Le processus n'a pas été évalué en totalité</v>
      </c>
      <c r="G57" s="85"/>
      <c r="H57">
        <f>ROWS(H58:H60)</f>
        <v>3</v>
      </c>
    </row>
    <row r="58" spans="1:8" ht="67.5" x14ac:dyDescent="0.25">
      <c r="A58" s="45" t="s">
        <v>188</v>
      </c>
      <c r="B58" s="86" t="s">
        <v>187</v>
      </c>
      <c r="C58" s="86"/>
      <c r="D58" s="47" t="s">
        <v>15</v>
      </c>
      <c r="E58" s="87" t="str">
        <f>VLOOKUP(D58,Utilitaire!$A$2:$C$7,2,FALSE)</f>
        <v xml:space="preserve"> </v>
      </c>
      <c r="F58" s="71" t="str">
        <f>VLOOKUP(D58,Utilitaire!$A$2:$C$7,3,FALSE)</f>
        <v>L'action n'a pas encore été évaluée.</v>
      </c>
      <c r="G58" s="50"/>
      <c r="H58">
        <f>IF(LEN(D58)=19,0,1)</f>
        <v>0</v>
      </c>
    </row>
    <row r="59" spans="1:8" ht="45" x14ac:dyDescent="0.25">
      <c r="A59" s="51" t="s">
        <v>181</v>
      </c>
      <c r="B59" s="57" t="s">
        <v>182</v>
      </c>
      <c r="C59" s="57"/>
      <c r="D59" s="53" t="s">
        <v>15</v>
      </c>
      <c r="E59" s="54" t="str">
        <f>VLOOKUP(D59,Utilitaire!$A$2:$C$7,2,FALSE)</f>
        <v xml:space="preserve"> </v>
      </c>
      <c r="F59" s="72" t="str">
        <f>VLOOKUP(D59,Utilitaire!$A$2:$C$7,3,FALSE)</f>
        <v>L'action n'a pas encore été évaluée.</v>
      </c>
      <c r="G59" s="56"/>
      <c r="H59">
        <f>IF(LEN(D59)=19,0,1)</f>
        <v>0</v>
      </c>
    </row>
    <row r="60" spans="1:8" ht="23.25" thickBot="1" x14ac:dyDescent="0.3">
      <c r="A60" s="58">
        <v>36</v>
      </c>
      <c r="B60" s="59" t="s">
        <v>186</v>
      </c>
      <c r="C60" s="59"/>
      <c r="D60" s="61" t="s">
        <v>15</v>
      </c>
      <c r="E60" s="62" t="str">
        <f>VLOOKUP(D60,Utilitaire!$A$2:$C$7,2,FALSE)</f>
        <v xml:space="preserve"> </v>
      </c>
      <c r="F60" s="88" t="str">
        <f>VLOOKUP(D60,Utilitaire!$A$2:$C$7,3,FALSE)</f>
        <v>L'action n'a pas encore été évaluée.</v>
      </c>
      <c r="G60" s="56"/>
      <c r="H60">
        <f>IF(LEN(D60)=19,0,1)</f>
        <v>0</v>
      </c>
    </row>
    <row r="61" spans="1:8" ht="23.25" thickBot="1" x14ac:dyDescent="0.3">
      <c r="A61" s="81" t="s">
        <v>190</v>
      </c>
      <c r="B61" s="82" t="s">
        <v>248</v>
      </c>
      <c r="C61" s="82"/>
      <c r="D61" s="80" t="str">
        <f>IF(SUM(H62:H69)=H61,IFERROR(VLOOKUP(E61,Utilitaire!A10:D13,3,TRUE),""),"Evaluation incomplète")</f>
        <v>Evaluation incomplète</v>
      </c>
      <c r="E61" s="89" t="str">
        <f>IF(SUM(H62:H69)=H61,IFERROR(AVERAGE(E62:E69),""),"Taux non calculable")</f>
        <v>Taux non calculable</v>
      </c>
      <c r="F61" s="90" t="str">
        <f>IFERROR(VLOOKUP(D61,Utilitaire!C10:D13,2,FALSE),"Le processus n'a pas été évalué en totalité")</f>
        <v>Le processus n'a pas été évalué en totalité</v>
      </c>
      <c r="G61" s="91"/>
      <c r="H61">
        <f>ROWS(H62:H69)</f>
        <v>8</v>
      </c>
    </row>
    <row r="62" spans="1:8" ht="22.5" x14ac:dyDescent="0.25">
      <c r="A62" s="45" t="s">
        <v>192</v>
      </c>
      <c r="B62" s="86" t="s">
        <v>191</v>
      </c>
      <c r="C62" s="86"/>
      <c r="D62" s="47" t="s">
        <v>15</v>
      </c>
      <c r="E62" s="48" t="str">
        <f>VLOOKUP(D62,Utilitaire!$A$2:$C$7,2,FALSE)</f>
        <v xml:space="preserve"> </v>
      </c>
      <c r="F62" s="71" t="str">
        <f>VLOOKUP(D62,Utilitaire!$A$2:$C$7,3,FALSE)</f>
        <v>L'action n'a pas encore été évaluée.</v>
      </c>
      <c r="G62" s="56"/>
      <c r="H62">
        <f t="shared" ref="H62:H69" si="2">IF(LEN(D62)=19,0,1)</f>
        <v>0</v>
      </c>
    </row>
    <row r="63" spans="1:8" ht="56.25" x14ac:dyDescent="0.25">
      <c r="A63" s="51" t="s">
        <v>193</v>
      </c>
      <c r="B63" s="57" t="s">
        <v>194</v>
      </c>
      <c r="C63" s="57"/>
      <c r="D63" s="53" t="s">
        <v>15</v>
      </c>
      <c r="E63" s="54" t="str">
        <f>VLOOKUP(D63,Utilitaire!$A$2:$C$7,2,FALSE)</f>
        <v xml:space="preserve"> </v>
      </c>
      <c r="F63" s="72" t="str">
        <f>VLOOKUP(D63,Utilitaire!$A$2:$C$7,3,FALSE)</f>
        <v>L'action n'a pas encore été évaluée.</v>
      </c>
      <c r="G63" s="56"/>
      <c r="H63">
        <f t="shared" si="2"/>
        <v>0</v>
      </c>
    </row>
    <row r="64" spans="1:8" ht="33.75" x14ac:dyDescent="0.25">
      <c r="A64" s="51" t="s">
        <v>167</v>
      </c>
      <c r="B64" s="57" t="s">
        <v>168</v>
      </c>
      <c r="C64" s="57"/>
      <c r="D64" s="53" t="s">
        <v>15</v>
      </c>
      <c r="E64" s="54" t="str">
        <f>VLOOKUP(D64,Utilitaire!$A$2:$C$7,2,FALSE)</f>
        <v xml:space="preserve"> </v>
      </c>
      <c r="F64" s="72" t="str">
        <f>VLOOKUP(D64,Utilitaire!$A$2:$C$7,3,FALSE)</f>
        <v>L'action n'a pas encore été évaluée.</v>
      </c>
      <c r="G64" s="56"/>
      <c r="H64">
        <f t="shared" si="2"/>
        <v>0</v>
      </c>
    </row>
    <row r="65" spans="1:8" ht="22.5" x14ac:dyDescent="0.25">
      <c r="A65" s="51" t="s">
        <v>177</v>
      </c>
      <c r="B65" s="57" t="s">
        <v>169</v>
      </c>
      <c r="C65" s="57"/>
      <c r="D65" s="53" t="s">
        <v>15</v>
      </c>
      <c r="E65" s="54" t="str">
        <f>VLOOKUP(D65,Utilitaire!$A$2:$C$7,2,FALSE)</f>
        <v xml:space="preserve"> </v>
      </c>
      <c r="F65" s="72" t="str">
        <f>VLOOKUP(D65,Utilitaire!$A$2:$C$7,3,FALSE)</f>
        <v>L'action n'a pas encore été évaluée.</v>
      </c>
      <c r="G65" s="56"/>
      <c r="H65">
        <f t="shared" si="2"/>
        <v>0</v>
      </c>
    </row>
    <row r="66" spans="1:8" ht="33.75" x14ac:dyDescent="0.25">
      <c r="A66" s="51" t="s">
        <v>176</v>
      </c>
      <c r="B66" s="57" t="s">
        <v>170</v>
      </c>
      <c r="C66" s="57" t="s">
        <v>171</v>
      </c>
      <c r="D66" s="53" t="s">
        <v>15</v>
      </c>
      <c r="E66" s="54" t="str">
        <f>VLOOKUP(D66,Utilitaire!$A$2:$C$7,2,FALSE)</f>
        <v xml:space="preserve"> </v>
      </c>
      <c r="F66" s="72" t="str">
        <f>VLOOKUP(D66,Utilitaire!$A$2:$C$7,3,FALSE)</f>
        <v>L'action n'a pas encore été évaluée.</v>
      </c>
      <c r="G66" s="56"/>
      <c r="H66">
        <f t="shared" si="2"/>
        <v>0</v>
      </c>
    </row>
    <row r="67" spans="1:8" ht="33.75" x14ac:dyDescent="0.25">
      <c r="A67" s="51" t="s">
        <v>172</v>
      </c>
      <c r="B67" s="57" t="s">
        <v>173</v>
      </c>
      <c r="C67" s="57" t="s">
        <v>171</v>
      </c>
      <c r="D67" s="53" t="s">
        <v>15</v>
      </c>
      <c r="E67" s="54" t="str">
        <f>VLOOKUP(D67,Utilitaire!$A$2:$C$7,2,FALSE)</f>
        <v xml:space="preserve"> </v>
      </c>
      <c r="F67" s="72" t="str">
        <f>VLOOKUP(D67,Utilitaire!$A$2:$C$7,3,FALSE)</f>
        <v>L'action n'a pas encore été évaluée.</v>
      </c>
      <c r="G67" s="56"/>
      <c r="H67">
        <f t="shared" si="2"/>
        <v>0</v>
      </c>
    </row>
    <row r="68" spans="1:8" ht="22.5" x14ac:dyDescent="0.25">
      <c r="A68" s="51" t="s">
        <v>175</v>
      </c>
      <c r="B68" s="57" t="s">
        <v>174</v>
      </c>
      <c r="C68" s="57"/>
      <c r="D68" s="53" t="s">
        <v>15</v>
      </c>
      <c r="E68" s="54" t="str">
        <f>VLOOKUP(D68,Utilitaire!$A$2:$C$7,2,FALSE)</f>
        <v xml:space="preserve"> </v>
      </c>
      <c r="F68" s="72" t="str">
        <f>VLOOKUP(D68,Utilitaire!$A$2:$C$7,3,FALSE)</f>
        <v>L'action n'a pas encore été évaluée.</v>
      </c>
      <c r="G68" s="56"/>
      <c r="H68">
        <f t="shared" si="2"/>
        <v>0</v>
      </c>
    </row>
    <row r="69" spans="1:8" ht="23.25" thickBot="1" x14ac:dyDescent="0.3">
      <c r="A69" s="58" t="s">
        <v>195</v>
      </c>
      <c r="B69" s="59" t="s">
        <v>196</v>
      </c>
      <c r="C69" s="59"/>
      <c r="D69" s="61" t="s">
        <v>15</v>
      </c>
      <c r="E69" s="62" t="str">
        <f>VLOOKUP(D69,Utilitaire!$A$2:$C$7,2,FALSE)</f>
        <v xml:space="preserve"> </v>
      </c>
      <c r="F69" s="88" t="str">
        <f>VLOOKUP(D69,Utilitaire!$A$2:$C$7,3,FALSE)</f>
        <v>L'action n'a pas encore été évaluée.</v>
      </c>
      <c r="G69" s="64"/>
      <c r="H69">
        <f t="shared" si="2"/>
        <v>0</v>
      </c>
    </row>
    <row r="70" spans="1:8" ht="23.25" thickBot="1" x14ac:dyDescent="0.3">
      <c r="A70" s="81" t="s">
        <v>215</v>
      </c>
      <c r="B70" s="82" t="s">
        <v>249</v>
      </c>
      <c r="C70" s="82"/>
      <c r="D70" s="80" t="str">
        <f>IF(SUM(H71:H73)=H70,IFERROR(VLOOKUP(E70,Utilitaire!A10:D13,3,TRUE),""),"Evaluation incomplète")</f>
        <v>Evaluation incomplète</v>
      </c>
      <c r="E70" s="89" t="str">
        <f>IF(SUM(H71:H73)=H70,IFERROR(AVERAGE(E71:E73),""),"Taux non calculable")</f>
        <v>Taux non calculable</v>
      </c>
      <c r="F70" s="84" t="str">
        <f>IFERROR(VLOOKUP(D70,Utilitaire!C10:D13,2,FALSE),"Le processus n'a pas été évalué en totalité")</f>
        <v>Le processus n'a pas été évalué en totalité</v>
      </c>
      <c r="G70" s="85"/>
      <c r="H70">
        <f>ROWS(H71:H73)</f>
        <v>3</v>
      </c>
    </row>
    <row r="71" spans="1:8" ht="33.75" x14ac:dyDescent="0.25">
      <c r="A71" s="45" t="s">
        <v>212</v>
      </c>
      <c r="B71" s="86" t="s">
        <v>211</v>
      </c>
      <c r="C71" s="86"/>
      <c r="D71" s="47" t="s">
        <v>15</v>
      </c>
      <c r="E71" s="54" t="str">
        <f>VLOOKUP(D71,Utilitaire!$A$2:$C$7,2,FALSE)</f>
        <v xml:space="preserve"> </v>
      </c>
      <c r="F71" s="71" t="str">
        <f>VLOOKUP(D71,Utilitaire!$A$2:$C$7,3,FALSE)</f>
        <v>L'action n'a pas encore été évaluée.</v>
      </c>
      <c r="G71" s="50"/>
      <c r="H71">
        <f>IF(LEN(D71)=19,0,1)</f>
        <v>0</v>
      </c>
    </row>
    <row r="72" spans="1:8" ht="45" x14ac:dyDescent="0.25">
      <c r="A72" s="51" t="s">
        <v>213</v>
      </c>
      <c r="B72" s="57" t="s">
        <v>214</v>
      </c>
      <c r="C72" s="57"/>
      <c r="D72" s="53" t="s">
        <v>15</v>
      </c>
      <c r="E72" s="54" t="str">
        <f>VLOOKUP(D72,Utilitaire!$A$2:$C$7,2,FALSE)</f>
        <v xml:space="preserve"> </v>
      </c>
      <c r="F72" s="72" t="str">
        <f>VLOOKUP(D72,Utilitaire!$A$2:$C$7,3,FALSE)</f>
        <v>L'action n'a pas encore été évaluée.</v>
      </c>
      <c r="G72" s="56"/>
      <c r="H72">
        <f>IF(LEN(D72)=19,0,1)</f>
        <v>0</v>
      </c>
    </row>
    <row r="73" spans="1:8" ht="34.5" thickBot="1" x14ac:dyDescent="0.3">
      <c r="A73" s="58" t="s">
        <v>217</v>
      </c>
      <c r="B73" s="59" t="s">
        <v>216</v>
      </c>
      <c r="C73" s="59"/>
      <c r="D73" s="61" t="s">
        <v>15</v>
      </c>
      <c r="E73" s="62" t="str">
        <f>VLOOKUP(D73,Utilitaire!$A$2:$C$7,2,FALSE)</f>
        <v xml:space="preserve"> </v>
      </c>
      <c r="F73" s="88" t="str">
        <f>VLOOKUP(D73,Utilitaire!$A$2:$C$7,3,FALSE)</f>
        <v>L'action n'a pas encore été évaluée.</v>
      </c>
      <c r="G73" s="64"/>
      <c r="H73">
        <f>IF(LEN(D73)=19,0,1)</f>
        <v>0</v>
      </c>
    </row>
    <row r="74" spans="1:8" ht="23.25" thickBot="1" x14ac:dyDescent="0.3">
      <c r="A74" s="81" t="s">
        <v>120</v>
      </c>
      <c r="B74" s="82" t="s">
        <v>256</v>
      </c>
      <c r="C74" s="92"/>
      <c r="D74" s="80" t="str">
        <f>IF(SUM(H75:H87)=H74,IFERROR(VLOOKUP(E74,Utilitaire!A10:D13,3,TRUE),""),"Evaluation incomplète")</f>
        <v>Evaluation incomplète</v>
      </c>
      <c r="E74" s="89" t="str">
        <f>IF(SUM(H75:H87)=H74,IFERROR(AVERAGE(E75:E87),""),"Taux non calculable")</f>
        <v>Taux non calculable</v>
      </c>
      <c r="F74" s="74" t="str">
        <f>IFERROR(VLOOKUP(D74,Utilitaire!C10:D13,2,FALSE),"Le processus n'a pas été évalué en totalité")</f>
        <v>Le processus n'a pas été évalué en totalité</v>
      </c>
      <c r="G74" s="85"/>
      <c r="H74">
        <f>ROWS(H75:H87)</f>
        <v>13</v>
      </c>
    </row>
    <row r="75" spans="1:8" ht="22.5" x14ac:dyDescent="0.25">
      <c r="A75" s="45" t="s">
        <v>128</v>
      </c>
      <c r="B75" s="46" t="s">
        <v>121</v>
      </c>
      <c r="C75" s="46"/>
      <c r="D75" s="47" t="s">
        <v>15</v>
      </c>
      <c r="E75" s="54" t="str">
        <f>VLOOKUP(D75,Utilitaire!$A$2:$C$7,2,FALSE)</f>
        <v xml:space="preserve"> </v>
      </c>
      <c r="F75" s="71" t="str">
        <f>VLOOKUP(D75,Utilitaire!$A$2:$C$7,3,FALSE)</f>
        <v>L'action n'a pas encore été évaluée.</v>
      </c>
      <c r="G75" s="50"/>
      <c r="H75">
        <f t="shared" ref="H75:H87" si="3">IF(LEN(D75)=19,0,1)</f>
        <v>0</v>
      </c>
    </row>
    <row r="76" spans="1:8" ht="47.25" customHeight="1" x14ac:dyDescent="0.25">
      <c r="A76" s="51" t="s">
        <v>122</v>
      </c>
      <c r="B76" s="52" t="s">
        <v>123</v>
      </c>
      <c r="C76" s="52"/>
      <c r="D76" s="53" t="s">
        <v>15</v>
      </c>
      <c r="E76" s="54" t="str">
        <f>VLOOKUP(D76,Utilitaire!$A$2:$C$7,2,FALSE)</f>
        <v xml:space="preserve"> </v>
      </c>
      <c r="F76" s="72" t="str">
        <f>VLOOKUP(D76,Utilitaire!$A$2:$C$7,3,FALSE)</f>
        <v>L'action n'a pas encore été évaluée.</v>
      </c>
      <c r="G76" s="56"/>
      <c r="H76">
        <f t="shared" si="3"/>
        <v>0</v>
      </c>
    </row>
    <row r="77" spans="1:8" ht="116.25" customHeight="1" x14ac:dyDescent="0.25">
      <c r="A77" s="51" t="s">
        <v>124</v>
      </c>
      <c r="B77" s="52" t="s">
        <v>129</v>
      </c>
      <c r="C77" s="52"/>
      <c r="D77" s="53" t="s">
        <v>15</v>
      </c>
      <c r="E77" s="54" t="str">
        <f>VLOOKUP(D77,Utilitaire!$A$2:$C$7,2,FALSE)</f>
        <v xml:space="preserve"> </v>
      </c>
      <c r="F77" s="72" t="str">
        <f>VLOOKUP(D77,Utilitaire!$A$2:$C$7,3,FALSE)</f>
        <v>L'action n'a pas encore été évaluée.</v>
      </c>
      <c r="G77" s="56"/>
      <c r="H77">
        <f t="shared" si="3"/>
        <v>0</v>
      </c>
    </row>
    <row r="78" spans="1:8" ht="30.75" customHeight="1" x14ac:dyDescent="0.25">
      <c r="A78" s="51" t="s">
        <v>125</v>
      </c>
      <c r="B78" s="52" t="s">
        <v>126</v>
      </c>
      <c r="C78" s="52"/>
      <c r="D78" s="53" t="s">
        <v>15</v>
      </c>
      <c r="E78" s="54" t="str">
        <f>VLOOKUP(D78,Utilitaire!$A$2:$C$7,2,FALSE)</f>
        <v xml:space="preserve"> </v>
      </c>
      <c r="F78" s="72" t="str">
        <f>VLOOKUP(D78,Utilitaire!$A$2:$C$7,3,FALSE)</f>
        <v>L'action n'a pas encore été évaluée.</v>
      </c>
      <c r="G78" s="56"/>
      <c r="H78">
        <f t="shared" si="3"/>
        <v>0</v>
      </c>
    </row>
    <row r="79" spans="1:8" ht="48.75" customHeight="1" x14ac:dyDescent="0.25">
      <c r="A79" s="51" t="s">
        <v>127</v>
      </c>
      <c r="B79" s="52" t="s">
        <v>130</v>
      </c>
      <c r="C79" s="52"/>
      <c r="D79" s="53" t="s">
        <v>15</v>
      </c>
      <c r="E79" s="54" t="str">
        <f>VLOOKUP(D79,Utilitaire!$A$2:$C$7,2,FALSE)</f>
        <v xml:space="preserve"> </v>
      </c>
      <c r="F79" s="72" t="str">
        <f>VLOOKUP(D79,Utilitaire!$A$2:$C$7,3,FALSE)</f>
        <v>L'action n'a pas encore été évaluée.</v>
      </c>
      <c r="G79" s="56"/>
      <c r="H79">
        <f t="shared" si="3"/>
        <v>0</v>
      </c>
    </row>
    <row r="80" spans="1:8" ht="45" x14ac:dyDescent="0.25">
      <c r="A80" s="51" t="s">
        <v>131</v>
      </c>
      <c r="B80" s="52" t="s">
        <v>133</v>
      </c>
      <c r="C80" s="52"/>
      <c r="D80" s="53" t="s">
        <v>15</v>
      </c>
      <c r="E80" s="54" t="str">
        <f>VLOOKUP(D80,Utilitaire!$A$2:$C$7,2,FALSE)</f>
        <v xml:space="preserve"> </v>
      </c>
      <c r="F80" s="72" t="str">
        <f>VLOOKUP(D80,Utilitaire!$A$2:$C$7,3,FALSE)</f>
        <v>L'action n'a pas encore été évaluée.</v>
      </c>
      <c r="G80" s="56"/>
      <c r="H80">
        <f t="shared" si="3"/>
        <v>0</v>
      </c>
    </row>
    <row r="81" spans="1:8" ht="45" x14ac:dyDescent="0.25">
      <c r="A81" s="51" t="s">
        <v>132</v>
      </c>
      <c r="B81" s="52" t="s">
        <v>134</v>
      </c>
      <c r="C81" s="52"/>
      <c r="D81" s="53" t="s">
        <v>15</v>
      </c>
      <c r="E81" s="54" t="str">
        <f>VLOOKUP(D81,Utilitaire!$A$2:$C$7,2,FALSE)</f>
        <v xml:space="preserve"> </v>
      </c>
      <c r="F81" s="72" t="str">
        <f>VLOOKUP(D81,Utilitaire!$A$2:$C$7,3,FALSE)</f>
        <v>L'action n'a pas encore été évaluée.</v>
      </c>
      <c r="G81" s="56"/>
      <c r="H81">
        <f t="shared" si="3"/>
        <v>0</v>
      </c>
    </row>
    <row r="82" spans="1:8" ht="33.75" x14ac:dyDescent="0.25">
      <c r="A82" s="51" t="s">
        <v>136</v>
      </c>
      <c r="B82" s="52" t="s">
        <v>135</v>
      </c>
      <c r="C82" s="52"/>
      <c r="D82" s="53" t="s">
        <v>15</v>
      </c>
      <c r="E82" s="54" t="str">
        <f>VLOOKUP(D82,Utilitaire!$A$2:$C$7,2,FALSE)</f>
        <v xml:space="preserve"> </v>
      </c>
      <c r="F82" s="72" t="str">
        <f>VLOOKUP(D82,Utilitaire!$A$2:$C$7,3,FALSE)</f>
        <v>L'action n'a pas encore été évaluée.</v>
      </c>
      <c r="G82" s="56"/>
      <c r="H82">
        <f t="shared" si="3"/>
        <v>0</v>
      </c>
    </row>
    <row r="83" spans="1:8" ht="29.25" customHeight="1" x14ac:dyDescent="0.25">
      <c r="A83" s="51" t="s">
        <v>138</v>
      </c>
      <c r="B83" s="52" t="s">
        <v>137</v>
      </c>
      <c r="C83" s="52"/>
      <c r="D83" s="53" t="s">
        <v>15</v>
      </c>
      <c r="E83" s="54" t="str">
        <f>VLOOKUP(D83,Utilitaire!$A$2:$C$7,2,FALSE)</f>
        <v xml:space="preserve"> </v>
      </c>
      <c r="F83" s="72" t="str">
        <f>VLOOKUP(D83,Utilitaire!$A$2:$C$7,3,FALSE)</f>
        <v>L'action n'a pas encore été évaluée.</v>
      </c>
      <c r="G83" s="56"/>
      <c r="H83">
        <f t="shared" si="3"/>
        <v>0</v>
      </c>
    </row>
    <row r="84" spans="1:8" ht="22.5" x14ac:dyDescent="0.25">
      <c r="A84" s="51" t="s">
        <v>140</v>
      </c>
      <c r="B84" s="52" t="s">
        <v>139</v>
      </c>
      <c r="C84" s="52"/>
      <c r="D84" s="53" t="s">
        <v>15</v>
      </c>
      <c r="E84" s="54" t="str">
        <f>VLOOKUP(D84,Utilitaire!$A$2:$C$7,2,FALSE)</f>
        <v xml:space="preserve"> </v>
      </c>
      <c r="F84" s="72" t="str">
        <f>VLOOKUP(D84,Utilitaire!$A$2:$C$7,3,FALSE)</f>
        <v>L'action n'a pas encore été évaluée.</v>
      </c>
      <c r="G84" s="56"/>
      <c r="H84">
        <f t="shared" si="3"/>
        <v>0</v>
      </c>
    </row>
    <row r="85" spans="1:8" ht="45" x14ac:dyDescent="0.25">
      <c r="A85" s="51" t="s">
        <v>142</v>
      </c>
      <c r="B85" s="52" t="s">
        <v>141</v>
      </c>
      <c r="C85" s="52"/>
      <c r="D85" s="53" t="s">
        <v>15</v>
      </c>
      <c r="E85" s="54" t="str">
        <f>VLOOKUP(D85,Utilitaire!$A$2:$C$7,2,FALSE)</f>
        <v xml:space="preserve"> </v>
      </c>
      <c r="F85" s="72" t="str">
        <f>VLOOKUP(D85,Utilitaire!$A$2:$C$7,3,FALSE)</f>
        <v>L'action n'a pas encore été évaluée.</v>
      </c>
      <c r="G85" s="56"/>
      <c r="H85">
        <f t="shared" si="3"/>
        <v>0</v>
      </c>
    </row>
    <row r="86" spans="1:8" ht="45" x14ac:dyDescent="0.25">
      <c r="A86" s="51" t="s">
        <v>143</v>
      </c>
      <c r="B86" s="52" t="s">
        <v>144</v>
      </c>
      <c r="C86" s="52"/>
      <c r="D86" s="53" t="s">
        <v>15</v>
      </c>
      <c r="E86" s="54" t="str">
        <f>VLOOKUP(D86,Utilitaire!$A$2:$C$7,2,FALSE)</f>
        <v xml:space="preserve"> </v>
      </c>
      <c r="F86" s="72" t="str">
        <f>VLOOKUP(D86,Utilitaire!$A$2:$C$7,3,FALSE)</f>
        <v>L'action n'a pas encore été évaluée.</v>
      </c>
      <c r="G86" s="56"/>
      <c r="H86">
        <f t="shared" si="3"/>
        <v>0</v>
      </c>
    </row>
    <row r="87" spans="1:8" ht="57" thickBot="1" x14ac:dyDescent="0.3">
      <c r="A87" s="58" t="s">
        <v>145</v>
      </c>
      <c r="B87" s="60" t="s">
        <v>146</v>
      </c>
      <c r="C87" s="60"/>
      <c r="D87" s="61" t="s">
        <v>15</v>
      </c>
      <c r="E87" s="62" t="str">
        <f>VLOOKUP(D87,Utilitaire!$A$2:$C$7,2,FALSE)</f>
        <v xml:space="preserve"> </v>
      </c>
      <c r="F87" s="88" t="str">
        <f>VLOOKUP(D87,Utilitaire!$A$2:$C$7,3,FALSE)</f>
        <v>L'action n'a pas encore été évaluée.</v>
      </c>
      <c r="G87" s="64"/>
      <c r="H87">
        <f t="shared" si="3"/>
        <v>0</v>
      </c>
    </row>
    <row r="88" spans="1:8" ht="34.5" thickBot="1" x14ac:dyDescent="0.3">
      <c r="A88" s="81" t="s">
        <v>147</v>
      </c>
      <c r="B88" s="82" t="s">
        <v>257</v>
      </c>
      <c r="C88" s="92"/>
      <c r="D88" s="80" t="str">
        <f>IF(SUM(H89:H96)=H88,IFERROR(VLOOKUP(E88,Utilitaire!A10:D13,3,TRUE),""),"Evaluation incomplète")</f>
        <v>Evaluation incomplète</v>
      </c>
      <c r="E88" s="89" t="str">
        <f>IF(SUM(H89:H96)=H88,IFERROR(AVERAGE(E89:E96),""),"Taux non calculable")</f>
        <v>Taux non calculable</v>
      </c>
      <c r="F88" s="84" t="str">
        <f>IFERROR(VLOOKUP(D88,Utilitaire!C10:D13,2,FALSE),"Le processus n'a pas été évalué en totalité")</f>
        <v>Le processus n'a pas été évalué en totalité</v>
      </c>
      <c r="G88" s="85"/>
      <c r="H88">
        <f>ROWS(H89:H96)</f>
        <v>8</v>
      </c>
    </row>
    <row r="89" spans="1:8" ht="45" x14ac:dyDescent="0.25">
      <c r="A89" s="45" t="s">
        <v>148</v>
      </c>
      <c r="B89" s="46" t="s">
        <v>150</v>
      </c>
      <c r="C89" s="46"/>
      <c r="D89" s="47" t="s">
        <v>15</v>
      </c>
      <c r="E89" s="48" t="str">
        <f>VLOOKUP(D89,Utilitaire!$A$2:$C$7,2,FALSE)</f>
        <v xml:space="preserve"> </v>
      </c>
      <c r="F89" s="71" t="str">
        <f>VLOOKUP(D89,Utilitaire!$A$2:$C$7,3,FALSE)</f>
        <v>L'action n'a pas encore été évaluée.</v>
      </c>
      <c r="G89" s="50"/>
      <c r="H89">
        <f t="shared" ref="H89:H96" si="4">IF(LEN(D89)=19,0,1)</f>
        <v>0</v>
      </c>
    </row>
    <row r="90" spans="1:8" ht="22.5" x14ac:dyDescent="0.25">
      <c r="A90" s="51" t="s">
        <v>149</v>
      </c>
      <c r="B90" s="52" t="s">
        <v>151</v>
      </c>
      <c r="C90" s="52"/>
      <c r="D90" s="53" t="s">
        <v>15</v>
      </c>
      <c r="E90" s="54" t="str">
        <f>VLOOKUP(D90,Utilitaire!$A$2:$C$7,2,FALSE)</f>
        <v xml:space="preserve"> </v>
      </c>
      <c r="F90" s="72" t="str">
        <f>VLOOKUP(D90,Utilitaire!$A$2:$C$7,3,FALSE)</f>
        <v>L'action n'a pas encore été évaluée.</v>
      </c>
      <c r="G90" s="56"/>
      <c r="H90">
        <f t="shared" si="4"/>
        <v>0</v>
      </c>
    </row>
    <row r="91" spans="1:8" ht="63.75" customHeight="1" x14ac:dyDescent="0.25">
      <c r="A91" s="51" t="s">
        <v>152</v>
      </c>
      <c r="B91" s="52" t="s">
        <v>205</v>
      </c>
      <c r="C91" s="52"/>
      <c r="D91" s="53" t="s">
        <v>15</v>
      </c>
      <c r="E91" s="54" t="str">
        <f>VLOOKUP(D91,Utilitaire!$A$2:$C$7,2,FALSE)</f>
        <v xml:space="preserve"> </v>
      </c>
      <c r="F91" s="72" t="str">
        <f>VLOOKUP(D91,Utilitaire!$A$2:$C$7,3,FALSE)</f>
        <v>L'action n'a pas encore été évaluée.</v>
      </c>
      <c r="G91" s="56"/>
      <c r="H91">
        <f t="shared" si="4"/>
        <v>0</v>
      </c>
    </row>
    <row r="92" spans="1:8" ht="90" x14ac:dyDescent="0.25">
      <c r="A92" s="51" t="s">
        <v>155</v>
      </c>
      <c r="B92" s="52" t="s">
        <v>153</v>
      </c>
      <c r="C92" s="52" t="s">
        <v>154</v>
      </c>
      <c r="D92" s="53" t="s">
        <v>15</v>
      </c>
      <c r="E92" s="54" t="str">
        <f>VLOOKUP(D92,Utilitaire!$A$2:$C$7,2,FALSE)</f>
        <v xml:space="preserve"> </v>
      </c>
      <c r="F92" s="72" t="str">
        <f>VLOOKUP(D92,Utilitaire!$A$2:$C$7,3,FALSE)</f>
        <v>L'action n'a pas encore été évaluée.</v>
      </c>
      <c r="G92" s="56"/>
      <c r="H92">
        <f t="shared" si="4"/>
        <v>0</v>
      </c>
    </row>
    <row r="93" spans="1:8" ht="67.5" x14ac:dyDescent="0.25">
      <c r="A93" s="51" t="s">
        <v>156</v>
      </c>
      <c r="B93" s="52" t="s">
        <v>157</v>
      </c>
      <c r="C93" s="52" t="s">
        <v>158</v>
      </c>
      <c r="D93" s="53" t="s">
        <v>15</v>
      </c>
      <c r="E93" s="54" t="str">
        <f>VLOOKUP(D93,Utilitaire!$A$2:$C$7,2,FALSE)</f>
        <v xml:space="preserve"> </v>
      </c>
      <c r="F93" s="72" t="str">
        <f>VLOOKUP(D93,Utilitaire!$A$2:$C$7,3,FALSE)</f>
        <v>L'action n'a pas encore été évaluée.</v>
      </c>
      <c r="G93" s="56"/>
      <c r="H93">
        <f t="shared" si="4"/>
        <v>0</v>
      </c>
    </row>
    <row r="94" spans="1:8" ht="45" x14ac:dyDescent="0.25">
      <c r="A94" s="51" t="s">
        <v>159</v>
      </c>
      <c r="B94" s="52" t="s">
        <v>162</v>
      </c>
      <c r="C94" s="52" t="s">
        <v>163</v>
      </c>
      <c r="D94" s="53" t="s">
        <v>15</v>
      </c>
      <c r="E94" s="54" t="str">
        <f>VLOOKUP(D94,Utilitaire!$A$2:$C$7,2,FALSE)</f>
        <v xml:space="preserve"> </v>
      </c>
      <c r="F94" s="72" t="str">
        <f>VLOOKUP(D94,Utilitaire!$A$2:$C$7,3,FALSE)</f>
        <v>L'action n'a pas encore été évaluée.</v>
      </c>
      <c r="G94" s="56"/>
      <c r="H94">
        <f t="shared" si="4"/>
        <v>0</v>
      </c>
    </row>
    <row r="95" spans="1:8" ht="22.5" x14ac:dyDescent="0.25">
      <c r="A95" s="51" t="s">
        <v>160</v>
      </c>
      <c r="B95" s="52" t="s">
        <v>303</v>
      </c>
      <c r="C95" s="52"/>
      <c r="D95" s="53" t="s">
        <v>15</v>
      </c>
      <c r="E95" s="54" t="str">
        <f>VLOOKUP(D95,Utilitaire!$A$2:$C$7,2,FALSE)</f>
        <v xml:space="preserve"> </v>
      </c>
      <c r="F95" s="72" t="str">
        <f>VLOOKUP(D95,Utilitaire!$A$2:$C$7,3,FALSE)</f>
        <v>L'action n'a pas encore été évaluée.</v>
      </c>
      <c r="G95" s="56"/>
      <c r="H95">
        <f t="shared" si="4"/>
        <v>0</v>
      </c>
    </row>
    <row r="96" spans="1:8" ht="45.75" thickBot="1" x14ac:dyDescent="0.3">
      <c r="A96" s="58" t="s">
        <v>161</v>
      </c>
      <c r="B96" s="52" t="s">
        <v>164</v>
      </c>
      <c r="C96" s="60"/>
      <c r="D96" s="61" t="s">
        <v>15</v>
      </c>
      <c r="E96" s="62" t="str">
        <f>VLOOKUP(D96,Utilitaire!$A$2:$C$7,2,FALSE)</f>
        <v xml:space="preserve"> </v>
      </c>
      <c r="F96" s="88" t="str">
        <f>VLOOKUP(D96,Utilitaire!$A$2:$C$7,3,FALSE)</f>
        <v>L'action n'a pas encore été évaluée.</v>
      </c>
      <c r="G96" s="64"/>
      <c r="H96">
        <f t="shared" si="4"/>
        <v>0</v>
      </c>
    </row>
    <row r="97" spans="1:8" ht="23.25" thickBot="1" x14ac:dyDescent="0.3">
      <c r="A97" s="81" t="s">
        <v>197</v>
      </c>
      <c r="B97" s="82" t="s">
        <v>258</v>
      </c>
      <c r="C97" s="82"/>
      <c r="D97" s="80" t="str">
        <f>IF(SUM(H98:H101)=H97,IFERROR(VLOOKUP(E97,Utilitaire!A10:D13,3,TRUE),""),"Evaluation incomplète")</f>
        <v>Evaluation incomplète</v>
      </c>
      <c r="E97" s="89" t="str">
        <f>IF(SUM(H98:H101)=H97,IFERROR(AVERAGE(E98:E101),""),"Taux non calculable")</f>
        <v>Taux non calculable</v>
      </c>
      <c r="F97" s="84" t="str">
        <f>IFERROR(VLOOKUP(D97,Utilitaire!C10:D13,2,FALSE),"Le processus n'a pas été évalué en totalité")</f>
        <v>Le processus n'a pas été évalué en totalité</v>
      </c>
      <c r="G97" s="85"/>
      <c r="H97">
        <f>ROWS(H98:H101)</f>
        <v>4</v>
      </c>
    </row>
    <row r="98" spans="1:8" ht="48.75" customHeight="1" x14ac:dyDescent="0.25">
      <c r="A98" s="45" t="s">
        <v>198</v>
      </c>
      <c r="B98" s="86" t="s">
        <v>203</v>
      </c>
      <c r="C98" s="86"/>
      <c r="D98" s="47" t="s">
        <v>15</v>
      </c>
      <c r="E98" s="48" t="str">
        <f>VLOOKUP(D98,Utilitaire!$A$2:$C$7,2,FALSE)</f>
        <v xml:space="preserve"> </v>
      </c>
      <c r="F98" s="71" t="str">
        <f>VLOOKUP(D98,Utilitaire!$A$2:$C$7,3,FALSE)</f>
        <v>L'action n'a pas encore été évaluée.</v>
      </c>
      <c r="G98" s="50"/>
      <c r="H98">
        <f>IF(LEN(D98)=19,0,1)</f>
        <v>0</v>
      </c>
    </row>
    <row r="99" spans="1:8" ht="69" customHeight="1" x14ac:dyDescent="0.25">
      <c r="A99" s="51" t="s">
        <v>201</v>
      </c>
      <c r="B99" s="57" t="s">
        <v>204</v>
      </c>
      <c r="C99" s="57"/>
      <c r="D99" s="53" t="s">
        <v>15</v>
      </c>
      <c r="E99" s="54" t="str">
        <f>VLOOKUP(D99,Utilitaire!$A$2:$C$7,2,FALSE)</f>
        <v xml:space="preserve"> </v>
      </c>
      <c r="F99" s="72" t="str">
        <f>VLOOKUP(D99,Utilitaire!$A$2:$C$7,3,FALSE)</f>
        <v>L'action n'a pas encore été évaluée.</v>
      </c>
      <c r="G99" s="56"/>
      <c r="H99">
        <f>IF(LEN(D99)=19,0,1)</f>
        <v>0</v>
      </c>
    </row>
    <row r="100" spans="1:8" ht="69" customHeight="1" x14ac:dyDescent="0.25">
      <c r="A100" s="51" t="s">
        <v>201</v>
      </c>
      <c r="B100" s="57" t="s">
        <v>202</v>
      </c>
      <c r="C100" s="57"/>
      <c r="D100" s="53" t="s">
        <v>15</v>
      </c>
      <c r="E100" s="54" t="str">
        <f>VLOOKUP(D100,Utilitaire!$A$2:$C$7,2,FALSE)</f>
        <v xml:space="preserve"> </v>
      </c>
      <c r="F100" s="72" t="str">
        <f>VLOOKUP(D100,Utilitaire!$A$2:$C$7,3,FALSE)</f>
        <v>L'action n'a pas encore été évaluée.</v>
      </c>
      <c r="G100" s="56"/>
      <c r="H100">
        <f>IF(LEN(D100)=19,0,1)</f>
        <v>0</v>
      </c>
    </row>
    <row r="101" spans="1:8" ht="102" thickBot="1" x14ac:dyDescent="0.3">
      <c r="A101" s="58" t="s">
        <v>199</v>
      </c>
      <c r="B101" s="59" t="s">
        <v>200</v>
      </c>
      <c r="C101" s="59"/>
      <c r="D101" s="61" t="s">
        <v>15</v>
      </c>
      <c r="E101" s="62" t="str">
        <f>VLOOKUP(D101,Utilitaire!$A$2:$C$7,2,FALSE)</f>
        <v xml:space="preserve"> </v>
      </c>
      <c r="F101" s="88" t="str">
        <f>VLOOKUP(D101,Utilitaire!$A$2:$C$7,3,FALSE)</f>
        <v>L'action n'a pas encore été évaluée.</v>
      </c>
      <c r="G101" s="64"/>
      <c r="H101">
        <f>IF(LEN(D101)=19,0,1)</f>
        <v>0</v>
      </c>
    </row>
    <row r="102" spans="1:8" ht="33" customHeight="1" thickBot="1" x14ac:dyDescent="0.3">
      <c r="A102" s="81" t="s">
        <v>206</v>
      </c>
      <c r="B102" s="82" t="s">
        <v>300</v>
      </c>
      <c r="C102" s="82"/>
      <c r="D102" s="93" t="str">
        <f>IF(SUM(H103:H106)=H102,IFERROR(VLOOKUP(E102,Utilitaire!A10:D13,3,TRUE),""),"Evaluation incomplète")</f>
        <v>Evaluation incomplète</v>
      </c>
      <c r="E102" s="93" t="str">
        <f>IF(SUM(H103:H106)=H102,IFERROR(AVERAGE(E103:E106),""),"Taux non calculable")</f>
        <v>Taux non calculable</v>
      </c>
      <c r="F102" s="84" t="str">
        <f>IFERROR(VLOOKUP(D102,Utilitaire!C10:D13,2,FALSE),"Le processus n'a pas été évalué en totalité")</f>
        <v>Le processus n'a pas été évalué en totalité</v>
      </c>
      <c r="G102" s="85"/>
      <c r="H102">
        <f>ROWS(H103:H106)</f>
        <v>4</v>
      </c>
    </row>
    <row r="103" spans="1:8" ht="33.75" x14ac:dyDescent="0.25">
      <c r="A103" s="45" t="s">
        <v>207</v>
      </c>
      <c r="B103" s="86" t="s">
        <v>208</v>
      </c>
      <c r="C103" s="86"/>
      <c r="D103" s="47" t="s">
        <v>15</v>
      </c>
      <c r="E103" s="48" t="str">
        <f>VLOOKUP(D103,Utilitaire!$A$2:$C$7,2,FALSE)</f>
        <v xml:space="preserve"> </v>
      </c>
      <c r="F103" s="71" t="str">
        <f>VLOOKUP(D103,Utilitaire!$A$2:$C$7,3,FALSE)</f>
        <v>L'action n'a pas encore été évaluée.</v>
      </c>
      <c r="G103" s="50"/>
      <c r="H103">
        <f>IF(LEN(D103)=19,0,1)</f>
        <v>0</v>
      </c>
    </row>
    <row r="104" spans="1:8" ht="22.5" x14ac:dyDescent="0.25">
      <c r="A104" s="51" t="s">
        <v>207</v>
      </c>
      <c r="B104" s="57" t="s">
        <v>209</v>
      </c>
      <c r="C104" s="57"/>
      <c r="D104" s="53" t="s">
        <v>15</v>
      </c>
      <c r="E104" s="54" t="str">
        <f>VLOOKUP(D104,Utilitaire!$A$2:$C$7,2,FALSE)</f>
        <v xml:space="preserve"> </v>
      </c>
      <c r="F104" s="72" t="str">
        <f>VLOOKUP(D104,Utilitaire!$A$2:$C$7,3,FALSE)</f>
        <v>L'action n'a pas encore été évaluée.</v>
      </c>
      <c r="G104" s="56"/>
      <c r="H104">
        <f>IF(LEN(D104)=19,0,1)</f>
        <v>0</v>
      </c>
    </row>
    <row r="105" spans="1:8" ht="96" customHeight="1" x14ac:dyDescent="0.25">
      <c r="A105" s="58" t="s">
        <v>210</v>
      </c>
      <c r="B105" s="59" t="s">
        <v>290</v>
      </c>
      <c r="C105" s="59"/>
      <c r="D105" s="61" t="s">
        <v>15</v>
      </c>
      <c r="E105" s="62" t="str">
        <f>VLOOKUP(D105,Utilitaire!$A$2:$C$7,2,FALSE)</f>
        <v xml:space="preserve"> </v>
      </c>
      <c r="F105" s="88" t="str">
        <f>VLOOKUP(D105,Utilitaire!$A$2:$C$7,3,FALSE)</f>
        <v>L'action n'a pas encore été évaluée.</v>
      </c>
      <c r="G105" s="64"/>
      <c r="H105">
        <f>IF(LEN(D105)=19,0,1)</f>
        <v>0</v>
      </c>
    </row>
    <row r="106" spans="1:8" ht="33.75" x14ac:dyDescent="0.25">
      <c r="A106" s="94" t="s">
        <v>301</v>
      </c>
      <c r="B106" s="95" t="s">
        <v>302</v>
      </c>
      <c r="C106" s="95"/>
      <c r="D106" s="96" t="s">
        <v>15</v>
      </c>
      <c r="E106" s="97" t="str">
        <f>VLOOKUP(D106,Utilitaire!$A$2:$C$7,2,FALSE)</f>
        <v xml:space="preserve"> </v>
      </c>
      <c r="F106" s="98" t="str">
        <f>VLOOKUP(D106,Utilitaire!$A$2:$C$7,3,FALSE)</f>
        <v>L'action n'a pas encore été évaluée.</v>
      </c>
      <c r="G106" s="99"/>
      <c r="H106">
        <f>IF(LEN(D106)=19,0,1)</f>
        <v>0</v>
      </c>
    </row>
  </sheetData>
  <sheetProtection sheet="1" objects="1" scenarios="1" selectLockedCells="1"/>
  <mergeCells count="25">
    <mergeCell ref="C11:C12"/>
    <mergeCell ref="D22:D23"/>
    <mergeCell ref="E22:E23"/>
    <mergeCell ref="F11:F12"/>
    <mergeCell ref="G11:G12"/>
    <mergeCell ref="F22:F23"/>
    <mergeCell ref="G22:G23"/>
    <mergeCell ref="D11:D12"/>
    <mergeCell ref="E11:E12"/>
    <mergeCell ref="B1:G1"/>
    <mergeCell ref="A11:A12"/>
    <mergeCell ref="A5:B5"/>
    <mergeCell ref="E5:G5"/>
    <mergeCell ref="A6:B6"/>
    <mergeCell ref="E6:G6"/>
    <mergeCell ref="A7:G7"/>
    <mergeCell ref="A8:C8"/>
    <mergeCell ref="D8:G8"/>
    <mergeCell ref="A9:G9"/>
    <mergeCell ref="A2:G2"/>
    <mergeCell ref="A3:B3"/>
    <mergeCell ref="E3:G3"/>
    <mergeCell ref="A4:B4"/>
    <mergeCell ref="E4:G4"/>
    <mergeCell ref="B11:B12"/>
  </mergeCells>
  <pageMargins left="0.23622047244094491" right="0.23622047244094491" top="0.74803149606299213" bottom="0.74803149606299213" header="0.31496062992125984" footer="0.31496062992125984"/>
  <pageSetup paperSize="9" scale="61" fitToHeight="0" orientation="landscape" r:id="rId1"/>
  <headerFooter>
    <oddHeader>&amp;L2018_ST02_MANCET_CLAIRE&amp;CPRIVACY DIAG</oddHeader>
    <oddFooter>&amp;RPage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Utilitaire!$A$2:$A$7</xm:f>
          </x14:formula1>
          <xm:sqref>D13:D21 D103:D106 D43:D48 D50:D56 D58:D60 D62:D69 D71:D73 D75:D87 D89:D96 D98:D101 D24:D41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F10" sqref="F10"/>
    </sheetView>
  </sheetViews>
  <sheetFormatPr baseColWidth="10" defaultRowHeight="15" x14ac:dyDescent="0.25"/>
  <cols>
    <col min="1" max="1" width="21" customWidth="1"/>
    <col min="2" max="2" width="11.42578125" customWidth="1"/>
    <col min="8" max="8" width="18.7109375" customWidth="1"/>
    <col min="14" max="14" width="16" customWidth="1"/>
  </cols>
  <sheetData>
    <row r="1" spans="1:16" ht="25.5" x14ac:dyDescent="0.25">
      <c r="A1" s="22" t="s">
        <v>269</v>
      </c>
      <c r="B1" s="30" t="s">
        <v>260</v>
      </c>
    </row>
    <row r="2" spans="1:16" x14ac:dyDescent="0.25">
      <c r="A2" s="23" t="s">
        <v>259</v>
      </c>
      <c r="B2">
        <f>COUNTIF(Critères!$D$11:$D$106,Résultats!A2)</f>
        <v>11</v>
      </c>
    </row>
    <row r="3" spans="1:16" x14ac:dyDescent="0.25">
      <c r="A3" s="24" t="s">
        <v>21</v>
      </c>
      <c r="B3">
        <f>COUNTIF(Critères!$D$11:$D$106,Résultats!A3)</f>
        <v>0</v>
      </c>
    </row>
    <row r="4" spans="1:16" x14ac:dyDescent="0.25">
      <c r="A4" s="24" t="s">
        <v>22</v>
      </c>
      <c r="B4">
        <f>COUNTIF(Critères!$D$11:$D$106,Résultats!A4)</f>
        <v>0</v>
      </c>
    </row>
    <row r="5" spans="1:16" x14ac:dyDescent="0.25">
      <c r="A5" s="24" t="s">
        <v>23</v>
      </c>
      <c r="B5">
        <f>COUNTIF(Critères!$D$11:$D$106,Résultats!A5)</f>
        <v>0</v>
      </c>
    </row>
    <row r="6" spans="1:16" ht="15.75" thickBot="1" x14ac:dyDescent="0.3">
      <c r="A6" s="25" t="s">
        <v>18</v>
      </c>
      <c r="B6">
        <f>COUNTIF(Critères!$D$11:$D$106,Résultats!A6)</f>
        <v>0</v>
      </c>
    </row>
    <row r="7" spans="1:16" x14ac:dyDescent="0.25">
      <c r="A7" s="26"/>
    </row>
    <row r="8" spans="1:16" ht="25.5" x14ac:dyDescent="0.25">
      <c r="A8" s="34" t="s">
        <v>268</v>
      </c>
      <c r="B8" s="31" t="s">
        <v>260</v>
      </c>
    </row>
    <row r="9" spans="1:16" x14ac:dyDescent="0.25">
      <c r="A9" s="28" t="s">
        <v>272</v>
      </c>
      <c r="B9">
        <f>COUNTIF(Critères!$D$11:$D$106,"Choix de conformité")</f>
        <v>83</v>
      </c>
    </row>
    <row r="10" spans="1:16" x14ac:dyDescent="0.25">
      <c r="A10" s="29" t="s">
        <v>17</v>
      </c>
      <c r="B10">
        <f>COUNTIF(Critères!$D$11:$D$106,A10)</f>
        <v>0</v>
      </c>
    </row>
    <row r="11" spans="1:16" x14ac:dyDescent="0.25">
      <c r="A11" s="35" t="s">
        <v>270</v>
      </c>
      <c r="B11">
        <f>COUNTIF(Critères!$D$11:$D$106,A11)</f>
        <v>0</v>
      </c>
    </row>
    <row r="12" spans="1:16" x14ac:dyDescent="0.25">
      <c r="A12" s="29" t="s">
        <v>221</v>
      </c>
      <c r="B12">
        <f>COUNTIF(Critères!$D$11:$D$106,A12)</f>
        <v>0</v>
      </c>
    </row>
    <row r="13" spans="1:16" x14ac:dyDescent="0.25">
      <c r="A13" s="29" t="s">
        <v>222</v>
      </c>
      <c r="B13">
        <f>COUNTIF(Critères!$D$11:$D$106,A13)</f>
        <v>0</v>
      </c>
    </row>
    <row r="14" spans="1:16" x14ac:dyDescent="0.25">
      <c r="A14" s="35" t="s">
        <v>271</v>
      </c>
      <c r="B14">
        <f>COUNTIF(Critères!$D$11:$D$106,A14)</f>
        <v>0</v>
      </c>
    </row>
    <row r="15" spans="1:16" x14ac:dyDescent="0.25">
      <c r="A15" s="29"/>
    </row>
    <row r="16" spans="1:16" x14ac:dyDescent="0.25">
      <c r="A16" s="27" t="s">
        <v>261</v>
      </c>
      <c r="B16" s="27" t="s">
        <v>262</v>
      </c>
      <c r="C16" s="248" t="s">
        <v>267</v>
      </c>
      <c r="D16" s="248"/>
      <c r="E16" s="248"/>
      <c r="F16" s="248"/>
      <c r="G16" s="248"/>
      <c r="H16" s="248"/>
      <c r="I16" s="248"/>
      <c r="J16" s="248"/>
      <c r="K16" s="248"/>
      <c r="L16" s="248"/>
      <c r="M16" s="248"/>
      <c r="N16" t="s">
        <v>22</v>
      </c>
      <c r="O16" t="s">
        <v>23</v>
      </c>
      <c r="P16" t="s">
        <v>18</v>
      </c>
    </row>
    <row r="17" spans="1:16" ht="39" x14ac:dyDescent="0.25">
      <c r="A17" s="32" t="s">
        <v>263</v>
      </c>
      <c r="B17" s="33" t="str">
        <f>Critères!E11</f>
        <v>Taux non calculable</v>
      </c>
      <c r="C17">
        <v>1</v>
      </c>
      <c r="D17">
        <v>0</v>
      </c>
      <c r="E17">
        <v>0</v>
      </c>
      <c r="F17">
        <v>0</v>
      </c>
      <c r="G17">
        <v>0</v>
      </c>
      <c r="H17">
        <v>0</v>
      </c>
      <c r="I17">
        <v>0</v>
      </c>
      <c r="J17">
        <v>0</v>
      </c>
      <c r="K17">
        <v>0</v>
      </c>
      <c r="L17">
        <v>0</v>
      </c>
      <c r="M17">
        <v>1</v>
      </c>
      <c r="N17" s="8">
        <v>0.1</v>
      </c>
      <c r="O17" s="8">
        <v>0.5</v>
      </c>
      <c r="P17" s="8">
        <v>0.9</v>
      </c>
    </row>
    <row r="18" spans="1:16" ht="30" x14ac:dyDescent="0.25">
      <c r="A18" s="32" t="s">
        <v>178</v>
      </c>
      <c r="B18" s="33" t="str">
        <f>Critères!E22</f>
        <v>Taux non calculable</v>
      </c>
      <c r="C18">
        <v>1</v>
      </c>
      <c r="D18">
        <v>1</v>
      </c>
      <c r="E18">
        <v>0</v>
      </c>
      <c r="F18">
        <v>0</v>
      </c>
      <c r="G18">
        <v>0</v>
      </c>
      <c r="H18">
        <v>0</v>
      </c>
      <c r="I18">
        <v>0</v>
      </c>
      <c r="J18">
        <v>0</v>
      </c>
      <c r="K18">
        <v>0</v>
      </c>
      <c r="L18">
        <v>0</v>
      </c>
      <c r="M18">
        <v>0</v>
      </c>
      <c r="N18" s="8">
        <v>0.1</v>
      </c>
      <c r="O18" s="8">
        <v>0.5</v>
      </c>
      <c r="P18" s="8">
        <v>0.9</v>
      </c>
    </row>
    <row r="19" spans="1:16" ht="26.25" x14ac:dyDescent="0.25">
      <c r="A19" s="32" t="s">
        <v>179</v>
      </c>
      <c r="B19" s="19" t="str">
        <f>Critères!E42</f>
        <v>Taux non calculable</v>
      </c>
      <c r="C19">
        <v>0</v>
      </c>
      <c r="D19">
        <v>1</v>
      </c>
      <c r="E19">
        <v>1</v>
      </c>
      <c r="F19">
        <v>0</v>
      </c>
      <c r="G19">
        <v>0</v>
      </c>
      <c r="H19">
        <v>0</v>
      </c>
      <c r="I19">
        <v>0</v>
      </c>
      <c r="J19">
        <v>0</v>
      </c>
      <c r="K19">
        <v>0</v>
      </c>
      <c r="L19">
        <v>0</v>
      </c>
      <c r="M19">
        <v>0</v>
      </c>
      <c r="N19" s="8">
        <v>0.1</v>
      </c>
      <c r="O19" s="8">
        <v>0.5</v>
      </c>
      <c r="P19" s="8">
        <v>0.9</v>
      </c>
    </row>
    <row r="20" spans="1:16" ht="26.25" x14ac:dyDescent="0.25">
      <c r="A20" s="32" t="s">
        <v>308</v>
      </c>
      <c r="B20" s="19" t="str">
        <f>Critères!E49</f>
        <v>Taux non calculable</v>
      </c>
      <c r="C20">
        <v>0</v>
      </c>
      <c r="D20">
        <v>0</v>
      </c>
      <c r="E20">
        <v>1</v>
      </c>
      <c r="F20">
        <v>1</v>
      </c>
      <c r="G20">
        <v>0</v>
      </c>
      <c r="H20">
        <v>0</v>
      </c>
      <c r="I20">
        <v>0</v>
      </c>
      <c r="J20">
        <v>0</v>
      </c>
      <c r="K20">
        <v>0</v>
      </c>
      <c r="L20">
        <v>0</v>
      </c>
      <c r="M20">
        <v>0</v>
      </c>
      <c r="N20" s="8">
        <v>0.1</v>
      </c>
      <c r="O20" s="8">
        <v>0.5</v>
      </c>
      <c r="P20" s="8">
        <v>0.9</v>
      </c>
    </row>
    <row r="21" spans="1:16" x14ac:dyDescent="0.25">
      <c r="A21" s="32" t="s">
        <v>247</v>
      </c>
      <c r="B21" s="19" t="str">
        <f>Critères!E57</f>
        <v>Taux non calculable</v>
      </c>
      <c r="C21">
        <v>0</v>
      </c>
      <c r="D21">
        <v>0</v>
      </c>
      <c r="E21">
        <v>0</v>
      </c>
      <c r="F21">
        <v>1</v>
      </c>
      <c r="G21">
        <v>1</v>
      </c>
      <c r="H21">
        <v>0</v>
      </c>
      <c r="I21">
        <v>0</v>
      </c>
      <c r="J21">
        <v>0</v>
      </c>
      <c r="K21">
        <v>0</v>
      </c>
      <c r="L21">
        <v>0</v>
      </c>
      <c r="M21">
        <v>0</v>
      </c>
      <c r="N21" s="8">
        <v>0.1</v>
      </c>
      <c r="O21" s="8">
        <v>0.5</v>
      </c>
      <c r="P21" s="8">
        <v>0.9</v>
      </c>
    </row>
    <row r="22" spans="1:16" ht="30" x14ac:dyDescent="0.25">
      <c r="A22" s="32" t="s">
        <v>293</v>
      </c>
      <c r="B22" s="33" t="str">
        <f>Critères!E61</f>
        <v>Taux non calculable</v>
      </c>
      <c r="C22">
        <v>0</v>
      </c>
      <c r="D22">
        <v>0</v>
      </c>
      <c r="E22">
        <v>0</v>
      </c>
      <c r="F22">
        <v>0</v>
      </c>
      <c r="G22">
        <v>1</v>
      </c>
      <c r="H22">
        <v>1</v>
      </c>
      <c r="I22">
        <v>0</v>
      </c>
      <c r="J22">
        <v>0</v>
      </c>
      <c r="K22">
        <v>0</v>
      </c>
      <c r="L22">
        <v>0</v>
      </c>
      <c r="M22">
        <v>0</v>
      </c>
      <c r="N22" s="8">
        <v>0.1</v>
      </c>
      <c r="O22" s="8">
        <v>0.5</v>
      </c>
      <c r="P22" s="8">
        <v>0.9</v>
      </c>
    </row>
    <row r="23" spans="1:16" ht="30" x14ac:dyDescent="0.25">
      <c r="A23" s="32" t="s">
        <v>264</v>
      </c>
      <c r="B23" s="33" t="str">
        <f>Critères!E70</f>
        <v>Taux non calculable</v>
      </c>
      <c r="C23">
        <v>0</v>
      </c>
      <c r="D23">
        <v>0</v>
      </c>
      <c r="E23">
        <v>0</v>
      </c>
      <c r="F23">
        <v>0</v>
      </c>
      <c r="G23">
        <v>0</v>
      </c>
      <c r="H23">
        <v>1</v>
      </c>
      <c r="I23">
        <v>1</v>
      </c>
      <c r="J23">
        <v>0</v>
      </c>
      <c r="K23">
        <v>0</v>
      </c>
      <c r="L23">
        <v>0</v>
      </c>
      <c r="M23">
        <v>0</v>
      </c>
      <c r="N23" s="8">
        <v>0.1</v>
      </c>
      <c r="O23" s="8">
        <v>0.5</v>
      </c>
      <c r="P23" s="8">
        <v>0.9</v>
      </c>
    </row>
    <row r="24" spans="1:16" ht="39" x14ac:dyDescent="0.25">
      <c r="A24" s="32" t="s">
        <v>265</v>
      </c>
      <c r="B24" s="33" t="str">
        <f>Critères!E74</f>
        <v>Taux non calculable</v>
      </c>
      <c r="C24">
        <v>0</v>
      </c>
      <c r="D24">
        <v>0</v>
      </c>
      <c r="E24">
        <v>0</v>
      </c>
      <c r="F24">
        <v>0</v>
      </c>
      <c r="G24">
        <v>0</v>
      </c>
      <c r="H24">
        <v>0</v>
      </c>
      <c r="I24">
        <v>1</v>
      </c>
      <c r="J24">
        <v>1</v>
      </c>
      <c r="K24">
        <v>0</v>
      </c>
      <c r="L24">
        <v>0</v>
      </c>
      <c r="M24">
        <v>0</v>
      </c>
      <c r="N24" s="8">
        <v>0.1</v>
      </c>
      <c r="O24" s="8">
        <v>0.5</v>
      </c>
      <c r="P24" s="8">
        <v>0.9</v>
      </c>
    </row>
    <row r="25" spans="1:16" ht="39" x14ac:dyDescent="0.25">
      <c r="A25" s="32" t="s">
        <v>298</v>
      </c>
      <c r="B25" s="33" t="str">
        <f>Critères!E88</f>
        <v>Taux non calculable</v>
      </c>
      <c r="C25">
        <v>0</v>
      </c>
      <c r="D25">
        <v>0</v>
      </c>
      <c r="E25">
        <v>0</v>
      </c>
      <c r="F25">
        <v>0</v>
      </c>
      <c r="G25">
        <v>0</v>
      </c>
      <c r="H25">
        <v>0</v>
      </c>
      <c r="I25">
        <v>0</v>
      </c>
      <c r="J25">
        <v>1</v>
      </c>
      <c r="K25">
        <v>1</v>
      </c>
      <c r="L25">
        <v>0</v>
      </c>
      <c r="M25">
        <v>0</v>
      </c>
      <c r="N25" s="8">
        <v>0.1</v>
      </c>
      <c r="O25" s="8">
        <v>0.5</v>
      </c>
      <c r="P25" s="8">
        <v>0.9</v>
      </c>
    </row>
    <row r="26" spans="1:16" ht="30" x14ac:dyDescent="0.25">
      <c r="A26" s="36" t="s">
        <v>266</v>
      </c>
      <c r="B26" s="33" t="str">
        <f>Critères!E97</f>
        <v>Taux non calculable</v>
      </c>
      <c r="C26">
        <v>0</v>
      </c>
      <c r="D26">
        <v>0</v>
      </c>
      <c r="E26">
        <v>0</v>
      </c>
      <c r="F26">
        <v>0</v>
      </c>
      <c r="G26">
        <v>0</v>
      </c>
      <c r="H26">
        <v>0</v>
      </c>
      <c r="I26">
        <v>0</v>
      </c>
      <c r="J26">
        <v>0</v>
      </c>
      <c r="K26">
        <v>1</v>
      </c>
      <c r="L26">
        <v>1</v>
      </c>
      <c r="M26">
        <v>0</v>
      </c>
      <c r="N26" s="8">
        <v>0.1</v>
      </c>
      <c r="O26" s="8">
        <v>0.5</v>
      </c>
      <c r="P26" s="8">
        <v>0.9</v>
      </c>
    </row>
    <row r="27" spans="1:16" ht="39" x14ac:dyDescent="0.25">
      <c r="A27" s="32" t="s">
        <v>307</v>
      </c>
      <c r="B27" s="33" t="str">
        <f>Critères!E102</f>
        <v>Taux non calculable</v>
      </c>
      <c r="C27">
        <v>0</v>
      </c>
      <c r="D27">
        <v>0</v>
      </c>
      <c r="E27">
        <v>0</v>
      </c>
      <c r="F27">
        <v>0</v>
      </c>
      <c r="G27">
        <v>0</v>
      </c>
      <c r="H27">
        <v>0</v>
      </c>
      <c r="I27">
        <v>0</v>
      </c>
      <c r="J27">
        <v>0</v>
      </c>
      <c r="K27">
        <v>0</v>
      </c>
      <c r="L27">
        <v>1</v>
      </c>
      <c r="M27">
        <v>1</v>
      </c>
      <c r="N27" s="8">
        <v>0.1</v>
      </c>
      <c r="O27" s="8">
        <v>0.5</v>
      </c>
      <c r="P27" s="8">
        <v>0.9</v>
      </c>
    </row>
  </sheetData>
  <sheetProtection selectLockedCells="1" selectUnlockedCells="1"/>
  <mergeCells count="1">
    <mergeCell ref="C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P38"/>
  <sheetViews>
    <sheetView zoomScale="110" zoomScaleNormal="110" workbookViewId="0">
      <selection activeCell="M8" sqref="M8"/>
    </sheetView>
  </sheetViews>
  <sheetFormatPr baseColWidth="10" defaultRowHeight="15" x14ac:dyDescent="0.25"/>
  <cols>
    <col min="13" max="13" width="30" style="100" customWidth="1"/>
    <col min="14" max="14" width="13.42578125" style="100" bestFit="1" customWidth="1"/>
    <col min="15" max="15" width="26.42578125" style="100" customWidth="1"/>
    <col min="16" max="16" width="20.85546875" style="100" customWidth="1"/>
  </cols>
  <sheetData>
    <row r="1" spans="13:16" x14ac:dyDescent="0.25">
      <c r="M1" s="249" t="s">
        <v>285</v>
      </c>
      <c r="N1" s="249"/>
      <c r="O1" s="249"/>
    </row>
    <row r="2" spans="13:16" ht="15" customHeight="1" thickBot="1" x14ac:dyDescent="0.3">
      <c r="M2" s="250" t="s">
        <v>286</v>
      </c>
      <c r="N2" s="251"/>
      <c r="O2" s="252"/>
      <c r="P2" s="105"/>
    </row>
    <row r="3" spans="13:16" ht="15.75" thickBot="1" x14ac:dyDescent="0.3">
      <c r="M3" s="253" t="s">
        <v>287</v>
      </c>
      <c r="N3" s="254"/>
      <c r="O3" s="255"/>
      <c r="P3" s="105"/>
    </row>
    <row r="4" spans="13:16" ht="15.75" thickBot="1" x14ac:dyDescent="0.3">
      <c r="M4" s="105"/>
      <c r="N4" s="105"/>
      <c r="O4" s="105"/>
      <c r="P4" s="105"/>
    </row>
    <row r="5" spans="13:16" ht="15.75" thickBot="1" x14ac:dyDescent="0.3">
      <c r="M5" s="106" t="s">
        <v>294</v>
      </c>
      <c r="N5" s="107" t="s">
        <v>295</v>
      </c>
      <c r="O5" s="107" t="s">
        <v>296</v>
      </c>
      <c r="P5" s="108" t="s">
        <v>297</v>
      </c>
    </row>
    <row r="6" spans="13:16" x14ac:dyDescent="0.25">
      <c r="M6" s="99"/>
      <c r="N6" s="99"/>
      <c r="O6" s="99"/>
      <c r="P6" s="99"/>
    </row>
    <row r="7" spans="13:16" x14ac:dyDescent="0.25">
      <c r="M7" s="99"/>
      <c r="N7" s="99"/>
      <c r="O7" s="99"/>
      <c r="P7" s="99"/>
    </row>
    <row r="8" spans="13:16" ht="15" customHeight="1" x14ac:dyDescent="0.25">
      <c r="M8" s="99"/>
      <c r="N8" s="99"/>
      <c r="O8" s="99"/>
      <c r="P8" s="99"/>
    </row>
    <row r="9" spans="13:16" x14ac:dyDescent="0.25">
      <c r="M9" s="99"/>
      <c r="N9" s="99"/>
      <c r="O9" s="99"/>
      <c r="P9" s="99"/>
    </row>
    <row r="10" spans="13:16" x14ac:dyDescent="0.25">
      <c r="M10" s="99"/>
      <c r="N10" s="99"/>
      <c r="O10" s="99"/>
      <c r="P10" s="99"/>
    </row>
    <row r="11" spans="13:16" x14ac:dyDescent="0.25">
      <c r="M11" s="99"/>
      <c r="N11" s="99"/>
      <c r="O11" s="99"/>
      <c r="P11" s="99"/>
    </row>
    <row r="12" spans="13:16" x14ac:dyDescent="0.25">
      <c r="M12" s="99"/>
      <c r="N12" s="99"/>
      <c r="O12" s="99"/>
      <c r="P12" s="99"/>
    </row>
    <row r="13" spans="13:16" ht="15" customHeight="1" x14ac:dyDescent="0.25">
      <c r="M13" s="99"/>
      <c r="N13" s="99"/>
      <c r="O13" s="99"/>
      <c r="P13" s="99"/>
    </row>
    <row r="14" spans="13:16" ht="11.25" customHeight="1" x14ac:dyDescent="0.25">
      <c r="M14" s="99"/>
      <c r="N14" s="99"/>
      <c r="O14" s="99"/>
      <c r="P14" s="99"/>
    </row>
    <row r="15" spans="13:16" ht="26.25" customHeight="1" x14ac:dyDescent="0.25">
      <c r="M15" s="99"/>
      <c r="N15" s="99"/>
      <c r="O15" s="99"/>
      <c r="P15" s="99"/>
    </row>
    <row r="16" spans="13:16" x14ac:dyDescent="0.25">
      <c r="M16" s="99"/>
      <c r="N16" s="99"/>
      <c r="O16" s="99"/>
      <c r="P16" s="99"/>
    </row>
    <row r="17" spans="13:16" x14ac:dyDescent="0.25">
      <c r="M17" s="99"/>
      <c r="N17" s="99"/>
      <c r="O17" s="99"/>
      <c r="P17" s="99"/>
    </row>
    <row r="18" spans="13:16" x14ac:dyDescent="0.25">
      <c r="M18" s="99"/>
      <c r="N18" s="99"/>
      <c r="O18" s="99"/>
      <c r="P18" s="99"/>
    </row>
    <row r="19" spans="13:16" x14ac:dyDescent="0.25">
      <c r="M19" s="99"/>
      <c r="N19" s="99"/>
      <c r="O19" s="99"/>
      <c r="P19" s="99"/>
    </row>
    <row r="20" spans="13:16" x14ac:dyDescent="0.25">
      <c r="M20" s="99"/>
      <c r="N20" s="99"/>
      <c r="O20" s="99"/>
      <c r="P20" s="99"/>
    </row>
    <row r="21" spans="13:16" x14ac:dyDescent="0.25">
      <c r="M21" s="99"/>
      <c r="N21" s="99"/>
      <c r="O21" s="99"/>
      <c r="P21" s="99"/>
    </row>
    <row r="22" spans="13:16" x14ac:dyDescent="0.25">
      <c r="M22" s="99"/>
      <c r="N22" s="99"/>
      <c r="O22" s="99"/>
      <c r="P22" s="99"/>
    </row>
    <row r="23" spans="13:16" x14ac:dyDescent="0.25">
      <c r="M23" s="99"/>
      <c r="N23" s="99"/>
      <c r="O23" s="99"/>
      <c r="P23" s="99"/>
    </row>
    <row r="24" spans="13:16" x14ac:dyDescent="0.25">
      <c r="M24" s="99"/>
      <c r="N24" s="99"/>
      <c r="O24" s="99"/>
      <c r="P24" s="99"/>
    </row>
    <row r="25" spans="13:16" x14ac:dyDescent="0.25">
      <c r="M25" s="99"/>
      <c r="N25" s="99"/>
      <c r="O25" s="99"/>
      <c r="P25" s="99"/>
    </row>
    <row r="26" spans="13:16" x14ac:dyDescent="0.25">
      <c r="M26" s="99"/>
      <c r="N26" s="99"/>
      <c r="O26" s="99"/>
      <c r="P26" s="99"/>
    </row>
    <row r="27" spans="13:16" x14ac:dyDescent="0.25">
      <c r="M27" s="99"/>
      <c r="N27" s="99"/>
      <c r="O27" s="99"/>
      <c r="P27" s="99"/>
    </row>
    <row r="28" spans="13:16" x14ac:dyDescent="0.25">
      <c r="M28" s="99"/>
      <c r="N28" s="99"/>
      <c r="O28" s="99"/>
      <c r="P28" s="99"/>
    </row>
    <row r="36" spans="13:13" ht="15.75" thickBot="1" x14ac:dyDescent="0.3"/>
    <row r="37" spans="13:13" ht="16.5" thickTop="1" thickBot="1" x14ac:dyDescent="0.3">
      <c r="M37" s="109" t="s">
        <v>299</v>
      </c>
    </row>
    <row r="38" spans="13:13" ht="15.75" thickTop="1" x14ac:dyDescent="0.25"/>
  </sheetData>
  <sheetProtection sheet="1" objects="1" scenarios="1" selectLockedCells="1"/>
  <mergeCells count="3">
    <mergeCell ref="M1:O1"/>
    <mergeCell ref="M2:O2"/>
    <mergeCell ref="M3:O3"/>
  </mergeCells>
  <dataValidations count="1">
    <dataValidation allowBlank="1" showInputMessage="1" showErrorMessage="1" prompt="Indiquez tous les enseignements tirés des résultats de l'autodiagnostic" sqref="M2:O2"/>
  </dataValidations>
  <pageMargins left="0.23622047244094491" right="0.23622047244094491" top="0.74803149606299213" bottom="0.74803149606299213" header="0.31496062992125984" footer="0.31496062992125984"/>
  <pageSetup paperSize="9" scale="62" fitToHeight="0" orientation="landscape" r:id="rId1"/>
  <headerFooter>
    <oddHeader>&amp;L2018_ST02_MANCET_CLAIRE&amp;CPRIVACY DIAG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12" sqref="E12"/>
    </sheetView>
  </sheetViews>
  <sheetFormatPr baseColWidth="10" defaultColWidth="11.42578125" defaultRowHeight="15" x14ac:dyDescent="0.25"/>
  <cols>
    <col min="1" max="1" width="19.140625" style="16" bestFit="1" customWidth="1"/>
    <col min="2" max="2" width="7.7109375" style="16" bestFit="1" customWidth="1"/>
    <col min="3" max="3" width="50.28515625" style="16" customWidth="1"/>
    <col min="4" max="5" width="23.85546875" style="16" bestFit="1" customWidth="1"/>
    <col min="6" max="6" width="9.140625" style="16"/>
    <col min="7" max="7" width="22.5703125" style="16" customWidth="1"/>
    <col min="8" max="16384" width="11.42578125" style="16"/>
  </cols>
  <sheetData>
    <row r="1" spans="1:9" ht="22.5" customHeight="1" x14ac:dyDescent="0.25">
      <c r="A1" s="9" t="s">
        <v>244</v>
      </c>
      <c r="B1" s="9" t="s">
        <v>16</v>
      </c>
      <c r="C1" s="9" t="s">
        <v>245</v>
      </c>
      <c r="D1" s="13"/>
      <c r="E1" s="13"/>
      <c r="F1" s="13"/>
      <c r="G1" s="13"/>
    </row>
    <row r="2" spans="1:9" ht="15" customHeight="1" x14ac:dyDescent="0.25">
      <c r="A2" s="9" t="s">
        <v>15</v>
      </c>
      <c r="B2" s="15" t="s">
        <v>243</v>
      </c>
      <c r="C2" s="10" t="s">
        <v>241</v>
      </c>
      <c r="D2" s="10"/>
      <c r="E2" s="10"/>
      <c r="F2" s="10"/>
      <c r="G2" s="10"/>
    </row>
    <row r="3" spans="1:9" ht="15" customHeight="1" x14ac:dyDescent="0.25">
      <c r="A3" s="9" t="s">
        <v>17</v>
      </c>
      <c r="B3" s="11" t="s">
        <v>223</v>
      </c>
      <c r="C3" s="10" t="s">
        <v>242</v>
      </c>
      <c r="D3" s="10"/>
      <c r="E3" s="10"/>
      <c r="F3" s="10"/>
      <c r="G3" s="10"/>
    </row>
    <row r="4" spans="1:9" ht="15" customHeight="1" x14ac:dyDescent="0.25">
      <c r="A4" s="9" t="b">
        <v>0</v>
      </c>
      <c r="B4" s="12">
        <v>0</v>
      </c>
      <c r="C4" s="10" t="s">
        <v>225</v>
      </c>
      <c r="D4" s="10"/>
      <c r="E4" s="10"/>
      <c r="F4" s="10"/>
      <c r="G4" s="10"/>
    </row>
    <row r="5" spans="1:9" ht="15" customHeight="1" x14ac:dyDescent="0.25">
      <c r="A5" s="9" t="s">
        <v>221</v>
      </c>
      <c r="B5" s="12">
        <v>0.3</v>
      </c>
      <c r="C5" s="10" t="s">
        <v>224</v>
      </c>
      <c r="D5" s="10"/>
      <c r="E5" s="10"/>
      <c r="F5" s="10"/>
      <c r="G5" s="10"/>
    </row>
    <row r="6" spans="1:9" ht="15" customHeight="1" x14ac:dyDescent="0.25">
      <c r="A6" s="9" t="s">
        <v>222</v>
      </c>
      <c r="B6" s="12">
        <v>0.7</v>
      </c>
      <c r="C6" s="10" t="s">
        <v>226</v>
      </c>
      <c r="D6" s="10"/>
      <c r="E6" s="10"/>
      <c r="F6" s="10"/>
      <c r="G6" s="10"/>
    </row>
    <row r="7" spans="1:9" ht="15" customHeight="1" x14ac:dyDescent="0.25">
      <c r="A7" s="9" t="b">
        <v>1</v>
      </c>
      <c r="B7" s="12">
        <v>1</v>
      </c>
      <c r="C7" s="10" t="s">
        <v>227</v>
      </c>
      <c r="D7" s="10"/>
      <c r="E7" s="10"/>
      <c r="F7" s="10"/>
      <c r="G7" s="10"/>
    </row>
    <row r="8" spans="1:9" x14ac:dyDescent="0.25">
      <c r="A8" s="9"/>
      <c r="B8" s="9"/>
      <c r="C8" s="9"/>
      <c r="D8" s="9"/>
      <c r="E8" s="9"/>
      <c r="F8" s="9"/>
      <c r="G8" s="9"/>
    </row>
    <row r="9" spans="1:9" s="17" customFormat="1" ht="36" customHeight="1" x14ac:dyDescent="0.25">
      <c r="A9" s="9" t="s">
        <v>19</v>
      </c>
      <c r="B9" s="9" t="s">
        <v>20</v>
      </c>
      <c r="C9" s="10" t="s">
        <v>246</v>
      </c>
      <c r="D9" s="10" t="s">
        <v>230</v>
      </c>
      <c r="E9" s="13"/>
      <c r="F9" s="13"/>
      <c r="G9" s="13"/>
    </row>
    <row r="10" spans="1:9" s="17" customFormat="1" ht="36" customHeight="1" x14ac:dyDescent="0.25">
      <c r="A10" s="14">
        <v>0</v>
      </c>
      <c r="B10" s="14">
        <v>0.09</v>
      </c>
      <c r="C10" s="10" t="s">
        <v>21</v>
      </c>
      <c r="D10" s="10" t="s">
        <v>229</v>
      </c>
      <c r="E10" s="10"/>
      <c r="F10" s="10"/>
      <c r="G10" s="10"/>
      <c r="H10" s="18"/>
      <c r="I10" s="18"/>
    </row>
    <row r="11" spans="1:9" s="17" customFormat="1" ht="36" customHeight="1" x14ac:dyDescent="0.25">
      <c r="A11" s="14">
        <v>0.1</v>
      </c>
      <c r="B11" s="14">
        <v>0.49</v>
      </c>
      <c r="C11" s="10" t="s">
        <v>22</v>
      </c>
      <c r="D11" s="10" t="s">
        <v>231</v>
      </c>
      <c r="E11" s="10"/>
      <c r="F11" s="10"/>
      <c r="G11" s="10"/>
      <c r="H11" s="18"/>
      <c r="I11" s="18"/>
    </row>
    <row r="12" spans="1:9" s="17" customFormat="1" ht="36" customHeight="1" x14ac:dyDescent="0.25">
      <c r="A12" s="14">
        <v>0.5</v>
      </c>
      <c r="B12" s="14">
        <v>0.89</v>
      </c>
      <c r="C12" s="10" t="s">
        <v>23</v>
      </c>
      <c r="D12" s="10" t="s">
        <v>232</v>
      </c>
      <c r="E12" s="10"/>
      <c r="F12" s="10"/>
      <c r="G12" s="10"/>
      <c r="H12" s="18"/>
      <c r="I12" s="18"/>
    </row>
    <row r="13" spans="1:9" s="17" customFormat="1" ht="36" customHeight="1" x14ac:dyDescent="0.25">
      <c r="A13" s="14">
        <v>0.9</v>
      </c>
      <c r="B13" s="14">
        <v>1</v>
      </c>
      <c r="C13" s="10" t="s">
        <v>18</v>
      </c>
      <c r="D13" s="10" t="s">
        <v>233</v>
      </c>
      <c r="E13" s="10"/>
      <c r="F13" s="10"/>
      <c r="G13" s="10"/>
      <c r="H13" s="18"/>
      <c r="I13" s="18"/>
    </row>
  </sheetData>
  <sheetProtection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Page d'accueil</vt:lpstr>
      <vt:lpstr>Critères</vt:lpstr>
      <vt:lpstr>Résultats</vt:lpstr>
      <vt:lpstr>Graphique</vt:lpstr>
      <vt:lpstr>Utilitaire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2018-07-02T17:11:58Z</dcterms:modified>
</cp:coreProperties>
</file>